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<sst xmlns="http://schemas.openxmlformats.org/spreadsheetml/2006/main" count="61" uniqueCount="44">
  <si>
    <t>玄武区养老机构综合运营补贴汇总表</t>
  </si>
  <si>
    <t>所属时间：2024年第4季度</t>
  </si>
  <si>
    <r>
      <rPr>
        <sz val="10"/>
        <color rgb="FF000000"/>
        <rFont val="方正仿宋_GBK"/>
        <charset val="134"/>
      </rPr>
      <t>序号</t>
    </r>
  </si>
  <si>
    <r>
      <rPr>
        <sz val="10"/>
        <color rgb="FF000000"/>
        <rFont val="方正仿宋_GBK"/>
        <charset val="134"/>
      </rPr>
      <t>机构名称</t>
    </r>
  </si>
  <si>
    <r>
      <rPr>
        <sz val="12"/>
        <color rgb="FF000000"/>
        <rFont val="方正仿宋_GBK"/>
        <charset val="134"/>
      </rPr>
      <t>市级补贴</t>
    </r>
  </si>
  <si>
    <r>
      <rPr>
        <sz val="11"/>
        <color theme="1"/>
        <rFont val="方正仿宋_GBK"/>
        <charset val="134"/>
      </rPr>
      <t>区级补贴</t>
    </r>
  </si>
  <si>
    <t>总金额（元）</t>
  </si>
  <si>
    <t>备注</t>
  </si>
  <si>
    <r>
      <rPr>
        <sz val="10"/>
        <color rgb="FF000000"/>
        <rFont val="方正仿宋_GBK"/>
        <charset val="134"/>
      </rPr>
      <t>机构等级</t>
    </r>
  </si>
  <si>
    <r>
      <rPr>
        <sz val="10"/>
        <color rgb="FF000000"/>
        <rFont val="方正仿宋_GBK"/>
        <charset val="134"/>
      </rPr>
      <t>综合运营补贴</t>
    </r>
  </si>
  <si>
    <r>
      <rPr>
        <sz val="10"/>
        <color rgb="FF000000"/>
        <rFont val="方正仿宋_GBK"/>
        <charset val="134"/>
      </rPr>
      <t>基准补贴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金额（元）</t>
    </r>
  </si>
  <si>
    <r>
      <rPr>
        <sz val="10"/>
        <color rgb="FF000000"/>
        <rFont val="方正仿宋_GBK"/>
        <charset val="134"/>
      </rPr>
      <t>等级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系数</t>
    </r>
  </si>
  <si>
    <r>
      <rPr>
        <sz val="10"/>
        <color rgb="FF000000"/>
        <rFont val="方正仿宋_GBK"/>
        <charset val="134"/>
      </rPr>
      <t>补贴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金额（元）</t>
    </r>
  </si>
  <si>
    <r>
      <rPr>
        <sz val="10"/>
        <color rgb="FF000000"/>
        <rFont val="方正仿宋_GBK"/>
        <charset val="134"/>
      </rPr>
      <t>补贴金额（元）</t>
    </r>
  </si>
  <si>
    <r>
      <rPr>
        <sz val="10"/>
        <color rgb="FF000000"/>
        <rFont val="方正仿宋_GBK"/>
        <charset val="134"/>
      </rPr>
      <t>半失能</t>
    </r>
  </si>
  <si>
    <r>
      <rPr>
        <sz val="10"/>
        <color rgb="FF000000"/>
        <rFont val="方正仿宋_GBK"/>
        <charset val="134"/>
      </rPr>
      <t>失能</t>
    </r>
  </si>
  <si>
    <r>
      <rPr>
        <sz val="10"/>
        <color rgb="FF000000"/>
        <rFont val="方正仿宋_GBK"/>
        <charset val="134"/>
      </rPr>
      <t>非养老扶助对象</t>
    </r>
  </si>
  <si>
    <r>
      <rPr>
        <sz val="10"/>
        <color rgb="FF000000"/>
        <rFont val="方正仿宋_GBK"/>
        <charset val="134"/>
      </rPr>
      <t>养老扶助对象</t>
    </r>
  </si>
  <si>
    <r>
      <rPr>
        <sz val="10"/>
        <color rgb="FF000000"/>
        <rFont val="方正仿宋_GBK"/>
        <charset val="134"/>
      </rPr>
      <t>人数（人）</t>
    </r>
  </si>
  <si>
    <r>
      <rPr>
        <sz val="10"/>
        <color rgb="FF000000"/>
        <rFont val="方正仿宋_GBK"/>
        <charset val="134"/>
      </rPr>
      <t>金额（元）</t>
    </r>
  </si>
  <si>
    <r>
      <rPr>
        <sz val="10"/>
        <color rgb="FF000000"/>
        <rFont val="方正仿宋_GBK"/>
        <charset val="134"/>
      </rPr>
      <t>南京高堂和悦养老服务有限公司</t>
    </r>
  </si>
  <si>
    <r>
      <rPr>
        <sz val="10"/>
        <color rgb="FF000000"/>
        <rFont val="方正仿宋_GBK"/>
        <charset val="134"/>
      </rPr>
      <t>无等级</t>
    </r>
  </si>
  <si>
    <r>
      <rPr>
        <sz val="10"/>
        <color rgb="FF000000"/>
        <rFont val="方正仿宋_GBK"/>
        <charset val="134"/>
      </rPr>
      <t>南京市玄武区鸿福老年公寓</t>
    </r>
  </si>
  <si>
    <r>
      <rPr>
        <sz val="10"/>
        <color rgb="FF000000"/>
        <rFont val="方正仿宋_GBK"/>
        <charset val="134"/>
      </rPr>
      <t>三级</t>
    </r>
  </si>
  <si>
    <r>
      <rPr>
        <sz val="10"/>
        <color rgb="FF000000"/>
        <rFont val="方正仿宋_GBK"/>
        <charset val="134"/>
      </rPr>
      <t>南京市玄武区梅园街道老年照料中心</t>
    </r>
  </si>
  <si>
    <r>
      <rPr>
        <sz val="10"/>
        <color rgb="FF000000"/>
        <rFont val="方正仿宋_GBK"/>
        <charset val="134"/>
      </rPr>
      <t>二级</t>
    </r>
  </si>
  <si>
    <r>
      <rPr>
        <sz val="10"/>
        <color rgb="FF000000"/>
        <rFont val="方正仿宋_GBK"/>
        <charset val="134"/>
      </rPr>
      <t>南京钟山银城养老产业发展有限公司</t>
    </r>
  </si>
  <si>
    <r>
      <rPr>
        <sz val="10"/>
        <color rgb="FF000000"/>
        <rFont val="方正仿宋_GBK"/>
        <charset val="134"/>
      </rPr>
      <t>五级</t>
    </r>
  </si>
  <si>
    <r>
      <rPr>
        <sz val="9"/>
        <color theme="1"/>
        <rFont val="方正仿宋_GBK"/>
        <charset val="134"/>
      </rPr>
      <t>南京钟山银城养老产业发展有限公司（梅苑颐养中心）</t>
    </r>
  </si>
  <si>
    <r>
      <rPr>
        <sz val="10"/>
        <color rgb="FF000000"/>
        <rFont val="方正仿宋_GBK"/>
        <charset val="134"/>
      </rPr>
      <t>南京市玄武区九如城盛和养老护理中心</t>
    </r>
  </si>
  <si>
    <r>
      <rPr>
        <sz val="10"/>
        <color rgb="FF000000"/>
        <rFont val="方正仿宋_GBK"/>
        <charset val="134"/>
      </rPr>
      <t>南京博爱老年公寓</t>
    </r>
  </si>
  <si>
    <r>
      <rPr>
        <sz val="10"/>
        <color rgb="FF000000"/>
        <rFont val="方正仿宋_GBK"/>
        <charset val="134"/>
      </rPr>
      <t>南京市玄武区颐鹤老年公寓</t>
    </r>
  </si>
  <si>
    <r>
      <rPr>
        <sz val="10"/>
        <color rgb="FF000000"/>
        <rFont val="方正仿宋_GBK"/>
        <charset val="134"/>
      </rPr>
      <t>一级</t>
    </r>
  </si>
  <si>
    <r>
      <rPr>
        <sz val="10"/>
        <color rgb="FF000000"/>
        <rFont val="方正仿宋_GBK"/>
        <charset val="134"/>
      </rPr>
      <t>南京市玄武区君兆老年服务中心</t>
    </r>
  </si>
  <si>
    <r>
      <rPr>
        <sz val="10"/>
        <color rgb="FF000000"/>
        <rFont val="方正仿宋_GBK"/>
        <charset val="134"/>
      </rPr>
      <t>四级</t>
    </r>
  </si>
  <si>
    <r>
      <rPr>
        <sz val="9"/>
        <color theme="1"/>
        <rFont val="方正仿宋_GBK"/>
        <charset val="134"/>
      </rPr>
      <t>南京钟山银城养老产业发展有限公司（聚宝山颐养中心）</t>
    </r>
  </si>
  <si>
    <r>
      <rPr>
        <sz val="9"/>
        <color theme="1"/>
        <rFont val="方正仿宋_GBK"/>
        <charset val="134"/>
      </rPr>
      <t>南京钟山银城养老产业发展有限公司（月苑颐养中心）</t>
    </r>
  </si>
  <si>
    <r>
      <rPr>
        <sz val="10"/>
        <color rgb="FF000000"/>
        <rFont val="方正仿宋_GBK"/>
        <charset val="134"/>
      </rPr>
      <t>江苏安康通健康管理服务有限公司玄武颐养院分公司</t>
    </r>
  </si>
  <si>
    <r>
      <rPr>
        <sz val="10"/>
        <color rgb="FF000000"/>
        <rFont val="方正仿宋_GBK"/>
        <charset val="134"/>
      </rPr>
      <t>南京银城颐畅养老服务有限公司玄武分公司</t>
    </r>
  </si>
  <si>
    <r>
      <rPr>
        <sz val="9"/>
        <color theme="1"/>
        <rFont val="方正仿宋_GBK"/>
        <charset val="134"/>
      </rPr>
      <t>南京银城颐畅养老服务有限公司玄武分公司（富贵山颐养中心）</t>
    </r>
  </si>
  <si>
    <r>
      <rPr>
        <sz val="10"/>
        <color rgb="FF000000"/>
        <rFont val="方正仿宋_GBK"/>
        <charset val="134"/>
      </rPr>
      <t>南京君慈养老有限公司玄武分公司</t>
    </r>
  </si>
  <si>
    <t>南京紫源康复养老有限公司</t>
  </si>
  <si>
    <r>
      <rPr>
        <sz val="10"/>
        <color rgb="FF000000"/>
        <rFont val="方正仿宋_GBK"/>
        <charset val="134"/>
      </rPr>
      <t>合计</t>
    </r>
  </si>
  <si>
    <t>/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</si>
</sst>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33">
    <font>
      <sz val="11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12"/>
      <color rgb="FF000000"/>
      <name val="方正小标宋_GBK"/>
      <charset val="134"/>
    </font>
    <font>
      <sz val="10"/>
      <color rgb="FF000000"/>
      <name val="Times New Roman"/>
      <charset val="134"/>
    </font>
    <font>
      <sz val="12"/>
      <color rgb="FF000000"/>
      <name val="Times New Roman"/>
      <charset val="134"/>
    </font>
    <font>
      <sz val="10"/>
      <name val="Times New Roman"/>
      <charset val="134"/>
    </font>
    <font>
      <sz val="10"/>
      <color rgb="FF000000"/>
      <name val="方正仿宋_GBK"/>
      <charset val="134"/>
    </font>
    <font>
      <sz val="11"/>
      <color theme="1"/>
      <name val="Times New Roman"/>
      <charset val="134"/>
    </font>
    <font>
      <sz val="10"/>
      <color theme="1"/>
      <name val="方正仿宋_GBK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方正仿宋_GBK"/>
      <charset val="134"/>
    </font>
    <font>
      <sz val="11"/>
      <color theme="1"/>
      <name val="方正仿宋_GBK"/>
      <charset val="134"/>
    </font>
    <font>
      <sz val="9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abSelected="1" workbookViewId="0">
      <selection activeCell="A1" sqref="A1:Q1"/>
    </sheetView>
  </sheetViews>
  <sheetFormatPr defaultColWidth="8.725" defaultRowHeight="13.5"/>
  <cols>
    <col min="1" max="1" width="3.875" customWidth="1"/>
    <col min="2" max="2" width="21.625" customWidth="1"/>
    <col min="3" max="3" width="6" customWidth="1"/>
    <col min="4" max="11" width="6.75833333333333" customWidth="1"/>
    <col min="12" max="12" width="7.125" customWidth="1"/>
    <col min="13" max="15" width="6.75833333333333" customWidth="1"/>
    <col min="16" max="16" width="8.125" customWidth="1"/>
    <col min="17" max="17" width="20.75" customWidth="1"/>
  </cols>
  <sheetData>
    <row r="1" ht="24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6.5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5.75" spans="1:17">
      <c r="A3" s="3" t="s">
        <v>2</v>
      </c>
      <c r="B3" s="3" t="s">
        <v>3</v>
      </c>
      <c r="C3" s="4" t="s">
        <v>4</v>
      </c>
      <c r="D3" s="4"/>
      <c r="E3" s="4"/>
      <c r="F3" s="4"/>
      <c r="G3" s="4"/>
      <c r="H3" s="4"/>
      <c r="I3" s="4"/>
      <c r="J3" s="4"/>
      <c r="K3" s="14" t="s">
        <v>5</v>
      </c>
      <c r="L3" s="14"/>
      <c r="M3" s="14"/>
      <c r="N3" s="14"/>
      <c r="O3" s="14"/>
      <c r="P3" s="15" t="s">
        <v>6</v>
      </c>
      <c r="Q3" s="19" t="s">
        <v>7</v>
      </c>
    </row>
    <row r="4" spans="1:17">
      <c r="A4" s="3"/>
      <c r="B4" s="3"/>
      <c r="C4" s="5" t="s">
        <v>8</v>
      </c>
      <c r="D4" s="3" t="s">
        <v>9</v>
      </c>
      <c r="E4" s="3"/>
      <c r="F4" s="3"/>
      <c r="G4" s="3"/>
      <c r="H4" s="5" t="s">
        <v>10</v>
      </c>
      <c r="I4" s="5" t="s">
        <v>11</v>
      </c>
      <c r="J4" s="5" t="s">
        <v>12</v>
      </c>
      <c r="K4" s="3" t="s">
        <v>9</v>
      </c>
      <c r="L4" s="3"/>
      <c r="M4" s="3"/>
      <c r="N4" s="3"/>
      <c r="O4" s="5" t="s">
        <v>13</v>
      </c>
      <c r="P4" s="16"/>
      <c r="Q4" s="18"/>
    </row>
    <row r="5" spans="1:17">
      <c r="A5" s="3"/>
      <c r="B5" s="3"/>
      <c r="C5" s="5"/>
      <c r="D5" s="3" t="s">
        <v>14</v>
      </c>
      <c r="E5" s="3"/>
      <c r="F5" s="3" t="s">
        <v>15</v>
      </c>
      <c r="G5" s="3"/>
      <c r="H5" s="5"/>
      <c r="I5" s="5"/>
      <c r="J5" s="5"/>
      <c r="K5" s="5" t="s">
        <v>16</v>
      </c>
      <c r="L5" s="5"/>
      <c r="M5" s="3" t="s">
        <v>17</v>
      </c>
      <c r="N5" s="3"/>
      <c r="O5" s="5"/>
      <c r="P5" s="16"/>
      <c r="Q5" s="18"/>
    </row>
    <row r="6" ht="25.5" spans="1:17">
      <c r="A6" s="5"/>
      <c r="B6" s="5"/>
      <c r="C6" s="5"/>
      <c r="D6" s="5" t="s">
        <v>18</v>
      </c>
      <c r="E6" s="5" t="s">
        <v>19</v>
      </c>
      <c r="F6" s="5" t="s">
        <v>18</v>
      </c>
      <c r="G6" s="5" t="s">
        <v>19</v>
      </c>
      <c r="H6" s="5"/>
      <c r="I6" s="5"/>
      <c r="J6" s="5"/>
      <c r="K6" s="5" t="s">
        <v>18</v>
      </c>
      <c r="L6" s="5" t="s">
        <v>19</v>
      </c>
      <c r="M6" s="5" t="s">
        <v>18</v>
      </c>
      <c r="N6" s="5" t="s">
        <v>19</v>
      </c>
      <c r="O6" s="5"/>
      <c r="P6" s="16"/>
      <c r="Q6" s="16"/>
    </row>
    <row r="7" ht="25" customHeight="1" spans="1:17">
      <c r="A7" s="3">
        <v>1</v>
      </c>
      <c r="B7" s="6" t="s">
        <v>20</v>
      </c>
      <c r="C7" s="5" t="s">
        <v>21</v>
      </c>
      <c r="D7" s="3">
        <v>60</v>
      </c>
      <c r="E7" s="3">
        <f>D7*240</f>
        <v>14400</v>
      </c>
      <c r="F7" s="7">
        <v>173</v>
      </c>
      <c r="G7" s="3">
        <f>F7*300</f>
        <v>51900</v>
      </c>
      <c r="H7" s="3">
        <f>E7+G7</f>
        <v>66300</v>
      </c>
      <c r="I7" s="17">
        <v>0.7</v>
      </c>
      <c r="J7" s="3">
        <f>H7*I7</f>
        <v>46410</v>
      </c>
      <c r="K7" s="5">
        <v>53</v>
      </c>
      <c r="L7" s="5">
        <f t="shared" ref="L7:L20" si="0">K7*100</f>
        <v>5300</v>
      </c>
      <c r="M7" s="3">
        <v>0</v>
      </c>
      <c r="N7" s="3">
        <f t="shared" ref="N7:N20" si="1">M7*200</f>
        <v>0</v>
      </c>
      <c r="O7" s="3">
        <f t="shared" ref="O7:O20" si="2">L7+N7</f>
        <v>5300</v>
      </c>
      <c r="P7" s="18">
        <f>J7+O7</f>
        <v>51710</v>
      </c>
      <c r="Q7" s="20"/>
    </row>
    <row r="8" ht="25" customHeight="1" spans="1:17">
      <c r="A8" s="3">
        <v>2</v>
      </c>
      <c r="B8" s="6" t="s">
        <v>22</v>
      </c>
      <c r="C8" s="5" t="s">
        <v>23</v>
      </c>
      <c r="D8" s="3">
        <v>66</v>
      </c>
      <c r="E8" s="3">
        <f t="shared" ref="E7:E20" si="3">D8*240</f>
        <v>15840</v>
      </c>
      <c r="F8" s="7">
        <v>267</v>
      </c>
      <c r="G8" s="3">
        <f t="shared" ref="G7:G20" si="4">F8*300</f>
        <v>80100</v>
      </c>
      <c r="H8" s="3">
        <f t="shared" ref="H7:H20" si="5">E8+G8</f>
        <v>95940</v>
      </c>
      <c r="I8" s="17">
        <v>1</v>
      </c>
      <c r="J8" s="3">
        <f t="shared" ref="J7:J20" si="6">H8*I8</f>
        <v>95940</v>
      </c>
      <c r="K8" s="5">
        <v>133</v>
      </c>
      <c r="L8" s="5">
        <f t="shared" si="0"/>
        <v>13300</v>
      </c>
      <c r="M8" s="3">
        <v>0</v>
      </c>
      <c r="N8" s="3">
        <f t="shared" si="1"/>
        <v>0</v>
      </c>
      <c r="O8" s="3">
        <f t="shared" si="2"/>
        <v>13300</v>
      </c>
      <c r="P8" s="18">
        <f t="shared" ref="P8:P21" si="7">J8+O8</f>
        <v>109240</v>
      </c>
      <c r="Q8" s="20"/>
    </row>
    <row r="9" ht="25" customHeight="1" spans="1:17">
      <c r="A9" s="3">
        <v>3</v>
      </c>
      <c r="B9" s="6" t="s">
        <v>24</v>
      </c>
      <c r="C9" s="5" t="s">
        <v>25</v>
      </c>
      <c r="D9" s="3">
        <v>41</v>
      </c>
      <c r="E9" s="3">
        <f t="shared" si="3"/>
        <v>9840</v>
      </c>
      <c r="F9" s="7">
        <v>84</v>
      </c>
      <c r="G9" s="3">
        <f t="shared" si="4"/>
        <v>25200</v>
      </c>
      <c r="H9" s="3">
        <f t="shared" si="5"/>
        <v>35040</v>
      </c>
      <c r="I9" s="3">
        <v>0.9</v>
      </c>
      <c r="J9" s="3">
        <f t="shared" si="6"/>
        <v>31536</v>
      </c>
      <c r="K9" s="5">
        <v>74</v>
      </c>
      <c r="L9" s="5">
        <f t="shared" si="0"/>
        <v>7400</v>
      </c>
      <c r="M9" s="3">
        <v>6</v>
      </c>
      <c r="N9" s="3">
        <f t="shared" si="1"/>
        <v>1200</v>
      </c>
      <c r="O9" s="3">
        <f t="shared" si="2"/>
        <v>8600</v>
      </c>
      <c r="P9" s="18">
        <f t="shared" si="7"/>
        <v>40136</v>
      </c>
      <c r="Q9" s="20"/>
    </row>
    <row r="10" ht="25" customHeight="1" spans="1:17">
      <c r="A10" s="3">
        <v>4</v>
      </c>
      <c r="B10" s="6" t="s">
        <v>26</v>
      </c>
      <c r="C10" s="5" t="s">
        <v>27</v>
      </c>
      <c r="D10" s="3">
        <v>328</v>
      </c>
      <c r="E10" s="3">
        <f t="shared" si="3"/>
        <v>78720</v>
      </c>
      <c r="F10" s="7">
        <v>688</v>
      </c>
      <c r="G10" s="3">
        <f t="shared" si="4"/>
        <v>206400</v>
      </c>
      <c r="H10" s="3">
        <f t="shared" si="5"/>
        <v>285120</v>
      </c>
      <c r="I10" s="3">
        <v>1.2</v>
      </c>
      <c r="J10" s="3">
        <f t="shared" si="6"/>
        <v>342144</v>
      </c>
      <c r="K10" s="5">
        <v>439</v>
      </c>
      <c r="L10" s="5">
        <f t="shared" si="0"/>
        <v>43900</v>
      </c>
      <c r="M10" s="3">
        <v>9</v>
      </c>
      <c r="N10" s="3">
        <f t="shared" si="1"/>
        <v>1800</v>
      </c>
      <c r="O10" s="3">
        <f t="shared" si="2"/>
        <v>45700</v>
      </c>
      <c r="P10" s="18">
        <f t="shared" si="7"/>
        <v>387844</v>
      </c>
      <c r="Q10" s="21" t="s">
        <v>28</v>
      </c>
    </row>
    <row r="11" ht="25" customHeight="1" spans="1:17">
      <c r="A11" s="3">
        <v>5</v>
      </c>
      <c r="B11" s="6" t="s">
        <v>29</v>
      </c>
      <c r="C11" s="5" t="s">
        <v>23</v>
      </c>
      <c r="D11" s="3">
        <v>60</v>
      </c>
      <c r="E11" s="3">
        <f t="shared" si="3"/>
        <v>14400</v>
      </c>
      <c r="F11" s="7">
        <v>134</v>
      </c>
      <c r="G11" s="3">
        <f t="shared" si="4"/>
        <v>40200</v>
      </c>
      <c r="H11" s="3">
        <f t="shared" si="5"/>
        <v>54600</v>
      </c>
      <c r="I11" s="17">
        <v>1</v>
      </c>
      <c r="J11" s="3">
        <f t="shared" si="6"/>
        <v>54600</v>
      </c>
      <c r="K11" s="5">
        <v>68</v>
      </c>
      <c r="L11" s="5">
        <f t="shared" si="0"/>
        <v>6800</v>
      </c>
      <c r="M11" s="5">
        <v>0</v>
      </c>
      <c r="N11" s="3">
        <f t="shared" si="1"/>
        <v>0</v>
      </c>
      <c r="O11" s="3">
        <f t="shared" si="2"/>
        <v>6800</v>
      </c>
      <c r="P11" s="18">
        <f t="shared" si="7"/>
        <v>61400</v>
      </c>
      <c r="Q11" s="14"/>
    </row>
    <row r="12" ht="25" customHeight="1" spans="1:17">
      <c r="A12" s="3">
        <v>6</v>
      </c>
      <c r="B12" s="6" t="s">
        <v>30</v>
      </c>
      <c r="C12" s="5" t="s">
        <v>25</v>
      </c>
      <c r="D12" s="3">
        <v>18</v>
      </c>
      <c r="E12" s="3">
        <f t="shared" si="3"/>
        <v>4320</v>
      </c>
      <c r="F12" s="7">
        <v>37</v>
      </c>
      <c r="G12" s="3">
        <f t="shared" si="4"/>
        <v>11100</v>
      </c>
      <c r="H12" s="3">
        <f t="shared" si="5"/>
        <v>15420</v>
      </c>
      <c r="I12" s="3">
        <v>0.9</v>
      </c>
      <c r="J12" s="3">
        <f t="shared" si="6"/>
        <v>13878</v>
      </c>
      <c r="K12" s="5">
        <v>26</v>
      </c>
      <c r="L12" s="5">
        <f t="shared" si="0"/>
        <v>2600</v>
      </c>
      <c r="M12" s="3">
        <v>6</v>
      </c>
      <c r="N12" s="3">
        <f t="shared" si="1"/>
        <v>1200</v>
      </c>
      <c r="O12" s="3">
        <f t="shared" si="2"/>
        <v>3800</v>
      </c>
      <c r="P12" s="18">
        <f t="shared" si="7"/>
        <v>17678</v>
      </c>
      <c r="Q12" s="14"/>
    </row>
    <row r="13" ht="25" customHeight="1" spans="1:17">
      <c r="A13" s="3">
        <v>7</v>
      </c>
      <c r="B13" s="8" t="s">
        <v>31</v>
      </c>
      <c r="C13" s="5" t="s">
        <v>32</v>
      </c>
      <c r="D13" s="3">
        <v>48</v>
      </c>
      <c r="E13" s="3">
        <f t="shared" si="3"/>
        <v>11520</v>
      </c>
      <c r="F13" s="7">
        <v>63</v>
      </c>
      <c r="G13" s="3">
        <f t="shared" si="4"/>
        <v>18900</v>
      </c>
      <c r="H13" s="3">
        <f t="shared" si="5"/>
        <v>30420</v>
      </c>
      <c r="I13" s="3">
        <v>0.8</v>
      </c>
      <c r="J13" s="3">
        <f t="shared" si="6"/>
        <v>24336</v>
      </c>
      <c r="K13" s="5">
        <v>45</v>
      </c>
      <c r="L13" s="5">
        <f t="shared" si="0"/>
        <v>4500</v>
      </c>
      <c r="M13" s="5">
        <v>0</v>
      </c>
      <c r="N13" s="3">
        <f t="shared" si="1"/>
        <v>0</v>
      </c>
      <c r="O13" s="3">
        <f t="shared" si="2"/>
        <v>4500</v>
      </c>
      <c r="P13" s="18">
        <f t="shared" si="7"/>
        <v>28836</v>
      </c>
      <c r="Q13" s="14"/>
    </row>
    <row r="14" ht="25" customHeight="1" spans="1:17">
      <c r="A14" s="3">
        <v>8</v>
      </c>
      <c r="B14" s="6" t="s">
        <v>33</v>
      </c>
      <c r="C14" s="5" t="s">
        <v>25</v>
      </c>
      <c r="D14" s="3">
        <v>16</v>
      </c>
      <c r="E14" s="3">
        <f t="shared" si="3"/>
        <v>3840</v>
      </c>
      <c r="F14" s="7">
        <v>83</v>
      </c>
      <c r="G14" s="3">
        <f t="shared" si="4"/>
        <v>24900</v>
      </c>
      <c r="H14" s="3">
        <f t="shared" si="5"/>
        <v>28740</v>
      </c>
      <c r="I14" s="3">
        <v>0.9</v>
      </c>
      <c r="J14" s="3">
        <f t="shared" si="6"/>
        <v>25866</v>
      </c>
      <c r="K14" s="5">
        <v>68</v>
      </c>
      <c r="L14" s="5">
        <f t="shared" si="0"/>
        <v>6800</v>
      </c>
      <c r="M14" s="5">
        <v>3</v>
      </c>
      <c r="N14" s="3">
        <f t="shared" si="1"/>
        <v>600</v>
      </c>
      <c r="O14" s="3">
        <f t="shared" si="2"/>
        <v>7400</v>
      </c>
      <c r="P14" s="18">
        <f t="shared" si="7"/>
        <v>33266</v>
      </c>
      <c r="Q14" s="14"/>
    </row>
    <row r="15" ht="25" customHeight="1" spans="1:17">
      <c r="A15" s="3">
        <v>9</v>
      </c>
      <c r="B15" s="6" t="s">
        <v>26</v>
      </c>
      <c r="C15" s="5" t="s">
        <v>34</v>
      </c>
      <c r="D15" s="3">
        <v>116</v>
      </c>
      <c r="E15" s="3">
        <f t="shared" si="3"/>
        <v>27840</v>
      </c>
      <c r="F15" s="7">
        <v>246</v>
      </c>
      <c r="G15" s="3">
        <f t="shared" si="4"/>
        <v>73800</v>
      </c>
      <c r="H15" s="3">
        <f t="shared" si="5"/>
        <v>101640</v>
      </c>
      <c r="I15" s="3">
        <v>1.1</v>
      </c>
      <c r="J15" s="3">
        <f t="shared" si="6"/>
        <v>111804</v>
      </c>
      <c r="K15" s="5">
        <v>112</v>
      </c>
      <c r="L15" s="5">
        <f t="shared" si="0"/>
        <v>11200</v>
      </c>
      <c r="M15" s="3">
        <v>3</v>
      </c>
      <c r="N15" s="3">
        <f t="shared" si="1"/>
        <v>600</v>
      </c>
      <c r="O15" s="3">
        <f t="shared" si="2"/>
        <v>11800</v>
      </c>
      <c r="P15" s="18">
        <f t="shared" si="7"/>
        <v>123604</v>
      </c>
      <c r="Q15" s="21" t="s">
        <v>35</v>
      </c>
    </row>
    <row r="16" ht="25" customHeight="1" spans="1:17">
      <c r="A16" s="3">
        <v>10</v>
      </c>
      <c r="B16" s="6" t="s">
        <v>26</v>
      </c>
      <c r="C16" s="5" t="s">
        <v>34</v>
      </c>
      <c r="D16" s="3">
        <v>129</v>
      </c>
      <c r="E16" s="3">
        <f t="shared" si="3"/>
        <v>30960</v>
      </c>
      <c r="F16" s="7">
        <v>249</v>
      </c>
      <c r="G16" s="3">
        <f t="shared" si="4"/>
        <v>74700</v>
      </c>
      <c r="H16" s="3">
        <f t="shared" si="5"/>
        <v>105660</v>
      </c>
      <c r="I16" s="3">
        <v>1.1</v>
      </c>
      <c r="J16" s="3">
        <f t="shared" si="6"/>
        <v>116226</v>
      </c>
      <c r="K16" s="5">
        <v>169</v>
      </c>
      <c r="L16" s="5">
        <f t="shared" si="0"/>
        <v>16900</v>
      </c>
      <c r="M16" s="3">
        <v>0</v>
      </c>
      <c r="N16" s="3">
        <f t="shared" si="1"/>
        <v>0</v>
      </c>
      <c r="O16" s="3">
        <f t="shared" si="2"/>
        <v>16900</v>
      </c>
      <c r="P16" s="18">
        <f t="shared" si="7"/>
        <v>133126</v>
      </c>
      <c r="Q16" s="21" t="s">
        <v>36</v>
      </c>
    </row>
    <row r="17" ht="25" customHeight="1" spans="1:17">
      <c r="A17" s="3">
        <v>11</v>
      </c>
      <c r="B17" s="6" t="s">
        <v>37</v>
      </c>
      <c r="C17" s="5" t="s">
        <v>25</v>
      </c>
      <c r="D17" s="3">
        <v>39</v>
      </c>
      <c r="E17" s="3">
        <f t="shared" si="3"/>
        <v>9360</v>
      </c>
      <c r="F17" s="7">
        <v>30</v>
      </c>
      <c r="G17" s="3">
        <f t="shared" si="4"/>
        <v>9000</v>
      </c>
      <c r="H17" s="3">
        <f t="shared" si="5"/>
        <v>18360</v>
      </c>
      <c r="I17" s="3">
        <v>0.9</v>
      </c>
      <c r="J17" s="3">
        <f t="shared" si="6"/>
        <v>16524</v>
      </c>
      <c r="K17" s="5">
        <v>45</v>
      </c>
      <c r="L17" s="5">
        <f t="shared" si="0"/>
        <v>4500</v>
      </c>
      <c r="M17" s="3">
        <v>0</v>
      </c>
      <c r="N17" s="3">
        <f t="shared" si="1"/>
        <v>0</v>
      </c>
      <c r="O17" s="3">
        <f t="shared" si="2"/>
        <v>4500</v>
      </c>
      <c r="P17" s="18">
        <f t="shared" si="7"/>
        <v>21024</v>
      </c>
      <c r="Q17" s="14"/>
    </row>
    <row r="18" ht="25" customHeight="1" spans="1:17">
      <c r="A18" s="3">
        <v>12</v>
      </c>
      <c r="B18" s="8" t="s">
        <v>38</v>
      </c>
      <c r="C18" s="9" t="s">
        <v>34</v>
      </c>
      <c r="D18" s="3">
        <v>91</v>
      </c>
      <c r="E18" s="3">
        <f t="shared" si="3"/>
        <v>21840</v>
      </c>
      <c r="F18" s="7">
        <v>184</v>
      </c>
      <c r="G18" s="3">
        <f t="shared" si="4"/>
        <v>55200</v>
      </c>
      <c r="H18" s="3">
        <f t="shared" si="5"/>
        <v>77040</v>
      </c>
      <c r="I18" s="3">
        <v>1.1</v>
      </c>
      <c r="J18" s="3">
        <f t="shared" si="6"/>
        <v>84744</v>
      </c>
      <c r="K18" s="5">
        <v>129</v>
      </c>
      <c r="L18" s="5">
        <f t="shared" si="0"/>
        <v>12900</v>
      </c>
      <c r="M18" s="3">
        <v>0</v>
      </c>
      <c r="N18" s="3">
        <f t="shared" si="1"/>
        <v>0</v>
      </c>
      <c r="O18" s="3">
        <f t="shared" si="2"/>
        <v>12900</v>
      </c>
      <c r="P18" s="18">
        <f t="shared" si="7"/>
        <v>97644</v>
      </c>
      <c r="Q18" s="22" t="s">
        <v>39</v>
      </c>
    </row>
    <row r="19" ht="25" customHeight="1" spans="1:17">
      <c r="A19" s="3">
        <v>13</v>
      </c>
      <c r="B19" s="8" t="s">
        <v>40</v>
      </c>
      <c r="C19" s="9" t="s">
        <v>21</v>
      </c>
      <c r="D19" s="3">
        <v>28</v>
      </c>
      <c r="E19" s="3">
        <f t="shared" si="3"/>
        <v>6720</v>
      </c>
      <c r="F19" s="7">
        <v>25</v>
      </c>
      <c r="G19" s="3">
        <f t="shared" si="4"/>
        <v>7500</v>
      </c>
      <c r="H19" s="3">
        <f t="shared" si="5"/>
        <v>14220</v>
      </c>
      <c r="I19" s="3">
        <v>0.7</v>
      </c>
      <c r="J19" s="3">
        <f t="shared" si="6"/>
        <v>9954</v>
      </c>
      <c r="K19" s="5">
        <v>19</v>
      </c>
      <c r="L19" s="5">
        <f t="shared" si="0"/>
        <v>1900</v>
      </c>
      <c r="M19" s="3">
        <v>0</v>
      </c>
      <c r="N19" s="3">
        <f t="shared" si="1"/>
        <v>0</v>
      </c>
      <c r="O19" s="3">
        <f t="shared" si="2"/>
        <v>1900</v>
      </c>
      <c r="P19" s="18">
        <f t="shared" si="7"/>
        <v>11854</v>
      </c>
      <c r="Q19" s="20"/>
    </row>
    <row r="20" ht="25" customHeight="1" spans="1:17">
      <c r="A20" s="3">
        <v>14</v>
      </c>
      <c r="B20" s="10" t="s">
        <v>41</v>
      </c>
      <c r="C20" s="9" t="s">
        <v>21</v>
      </c>
      <c r="D20" s="3">
        <v>6</v>
      </c>
      <c r="E20" s="3">
        <f t="shared" si="3"/>
        <v>1440</v>
      </c>
      <c r="F20" s="7">
        <v>23</v>
      </c>
      <c r="G20" s="3">
        <f t="shared" si="4"/>
        <v>6900</v>
      </c>
      <c r="H20" s="3">
        <f t="shared" si="5"/>
        <v>8340</v>
      </c>
      <c r="I20" s="3">
        <v>0.7</v>
      </c>
      <c r="J20" s="3">
        <f t="shared" si="6"/>
        <v>5838</v>
      </c>
      <c r="K20" s="5">
        <v>14</v>
      </c>
      <c r="L20" s="5">
        <f t="shared" si="0"/>
        <v>1400</v>
      </c>
      <c r="M20" s="3">
        <v>0</v>
      </c>
      <c r="N20" s="3">
        <f t="shared" si="1"/>
        <v>0</v>
      </c>
      <c r="O20" s="3">
        <f t="shared" si="2"/>
        <v>1400</v>
      </c>
      <c r="P20" s="18">
        <f t="shared" si="7"/>
        <v>7238</v>
      </c>
      <c r="Q20" s="20"/>
    </row>
    <row r="21" ht="25" customHeight="1" spans="1:17">
      <c r="A21" s="11" t="s">
        <v>42</v>
      </c>
      <c r="B21" s="12"/>
      <c r="C21" s="13"/>
      <c r="D21" s="3">
        <f>SUM(D7:D20)</f>
        <v>1046</v>
      </c>
      <c r="E21" s="3">
        <f>SUM(E7:E20)</f>
        <v>251040</v>
      </c>
      <c r="F21" s="3">
        <f>SUM(F7:F20)</f>
        <v>2286</v>
      </c>
      <c r="G21" s="3">
        <f>SUM(G7:G20)</f>
        <v>685800</v>
      </c>
      <c r="H21" s="3">
        <f>SUM(H7:H20)</f>
        <v>936840</v>
      </c>
      <c r="I21" s="3" t="s">
        <v>43</v>
      </c>
      <c r="J21" s="3">
        <f t="shared" ref="J21:O21" si="8">SUM(J7:J20)</f>
        <v>979800</v>
      </c>
      <c r="K21" s="3">
        <f t="shared" si="8"/>
        <v>1394</v>
      </c>
      <c r="L21" s="3">
        <f t="shared" si="8"/>
        <v>139400</v>
      </c>
      <c r="M21" s="3">
        <f t="shared" si="8"/>
        <v>27</v>
      </c>
      <c r="N21" s="3">
        <f t="shared" si="8"/>
        <v>5400</v>
      </c>
      <c r="O21" s="3">
        <f t="shared" si="8"/>
        <v>144800</v>
      </c>
      <c r="P21" s="18">
        <f t="shared" si="7"/>
        <v>1124600</v>
      </c>
      <c r="Q21" s="20"/>
    </row>
  </sheetData>
  <mergeCells count="20">
    <mergeCell ref="A1:Q1"/>
    <mergeCell ref="A2:Q2"/>
    <mergeCell ref="C3:J3"/>
    <mergeCell ref="K3:O3"/>
    <mergeCell ref="D4:G4"/>
    <mergeCell ref="K4:N4"/>
    <mergeCell ref="D5:E5"/>
    <mergeCell ref="F5:G5"/>
    <mergeCell ref="K5:L5"/>
    <mergeCell ref="M5:N5"/>
    <mergeCell ref="A21:C21"/>
    <mergeCell ref="A3:A6"/>
    <mergeCell ref="B3:B6"/>
    <mergeCell ref="C4:C6"/>
    <mergeCell ref="H4:H6"/>
    <mergeCell ref="I4:I6"/>
    <mergeCell ref="J4:J6"/>
    <mergeCell ref="O4:O6"/>
    <mergeCell ref="P3:P6"/>
    <mergeCell ref="Q3:Q6"/>
  </mergeCells>
  <pageMargins left="0.357638888888889" right="0.357638888888889" top="0.275" bottom="0.15694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周莹莹</dc:creator>
  <cp:lastModifiedBy>Administrator</cp:lastModifiedBy>
  <dcterms:created xsi:type="dcterms:W3CDTF">2025-02-17T08:57:00Z</dcterms:created>
  <dcterms:modified xsi:type="dcterms:W3CDTF">2025-02-19T07:20:27Z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550203C6449C46D4BDB550B62189E7B5_11</vt:lpwstr>
  </property>
  <property fmtid="{D5CDD505-2E9C-101B-9397-08002B2CF9AE}" pid="3" name="KSOProductBuildVer">
    <vt:lpwstr>2052-11.8.2.8808</vt:lpwstr>
  </property>
</Properties>
</file>