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655"/>
  </bookViews>
  <sheets>
    <sheet name="总" sheetId="1" r:id="rId1"/>
    <sheet name="小区改造" sheetId="2" r:id="rId2"/>
  </sheets>
  <definedNames>
    <definedName name="_xlnm.Print_Area" localSheetId="0">总!$A$1:$Z$70</definedName>
    <definedName name="_xlnm.Print_Titles" localSheetId="0">总!$2:$5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<sst xmlns="http://schemas.openxmlformats.org/spreadsheetml/2006/main" count="539" uniqueCount="343">
  <si>
    <r>
      <rPr>
        <sz val="20"/>
        <rFont val="Times New Roman"/>
        <charset val="134"/>
      </rPr>
      <t xml:space="preserve">  </t>
    </r>
    <r>
      <rPr>
        <sz val="18"/>
        <rFont val="Times New Roman"/>
        <charset val="134"/>
      </rPr>
      <t xml:space="preserve">                                                                                                                                            
                                                                                                                                                     </t>
    </r>
    <r>
      <rPr>
        <sz val="26"/>
        <rFont val="方正小标宋_GBK"/>
        <charset val="134"/>
      </rPr>
      <t>玄武区</t>
    </r>
    <r>
      <rPr>
        <sz val="26"/>
        <rFont val="Times New Roman"/>
        <charset val="134"/>
      </rPr>
      <t>2022</t>
    </r>
    <r>
      <rPr>
        <sz val="26"/>
        <rFont val="方正小标宋_GBK"/>
        <charset val="134"/>
      </rPr>
      <t>年城建计划项目表</t>
    </r>
    <r>
      <rPr>
        <sz val="24"/>
        <rFont val="Times New Roman"/>
        <charset val="134"/>
      </rPr>
      <t xml:space="preserve">                                                                </t>
    </r>
    <r>
      <rPr>
        <sz val="16"/>
        <rFont val="Times New Roman"/>
        <charset val="134"/>
      </rPr>
      <t xml:space="preserve">  
</t>
    </r>
  </si>
  <si>
    <r>
      <rPr>
        <b/>
        <sz val="12"/>
        <rFont val="宋体"/>
        <charset val="134"/>
      </rPr>
      <t>序号</t>
    </r>
  </si>
  <si>
    <r>
      <rPr>
        <b/>
        <sz val="12"/>
        <rFont val="宋体"/>
        <charset val="134"/>
      </rPr>
      <t>项目名称</t>
    </r>
  </si>
  <si>
    <r>
      <rPr>
        <b/>
        <sz val="12"/>
        <rFont val="宋体"/>
        <charset val="134"/>
      </rPr>
      <t>项目类别</t>
    </r>
  </si>
  <si>
    <r>
      <rPr>
        <b/>
        <sz val="12"/>
        <rFont val="宋体"/>
        <charset val="134"/>
      </rPr>
      <t>建设地点、规模及内容</t>
    </r>
  </si>
  <si>
    <r>
      <rPr>
        <b/>
        <sz val="12"/>
        <rFont val="宋体"/>
        <charset val="134"/>
      </rPr>
      <t>建设
年限</t>
    </r>
  </si>
  <si>
    <r>
      <rPr>
        <b/>
        <sz val="12"/>
        <rFont val="宋体"/>
        <charset val="134"/>
      </rPr>
      <t>总投资
（万元）</t>
    </r>
  </si>
  <si>
    <t>立项
文号</t>
  </si>
  <si>
    <r>
      <rPr>
        <b/>
        <sz val="12"/>
        <rFont val="宋体"/>
        <charset val="134"/>
      </rPr>
      <t>计划
开工时间</t>
    </r>
  </si>
  <si>
    <r>
      <rPr>
        <b/>
        <sz val="12"/>
        <rFont val="宋体"/>
        <charset val="134"/>
      </rPr>
      <t>至</t>
    </r>
    <r>
      <rPr>
        <b/>
        <sz val="12"/>
        <rFont val="Times New Roman"/>
        <charset val="134"/>
      </rPr>
      <t>2021</t>
    </r>
    <r>
      <rPr>
        <b/>
        <sz val="12"/>
        <rFont val="宋体"/>
        <charset val="134"/>
      </rPr>
      <t>年年底累计完成投资</t>
    </r>
  </si>
  <si>
    <r>
      <rPr>
        <b/>
        <sz val="12"/>
        <rFont val="Times New Roman"/>
        <charset val="134"/>
      </rPr>
      <t>2022</t>
    </r>
    <r>
      <rPr>
        <b/>
        <sz val="12"/>
        <rFont val="宋体"/>
        <charset val="134"/>
      </rPr>
      <t>年
形象进度</t>
    </r>
  </si>
  <si>
    <r>
      <rPr>
        <b/>
        <sz val="12"/>
        <rFont val="Times New Roman"/>
        <charset val="134"/>
      </rPr>
      <t>2022</t>
    </r>
    <r>
      <rPr>
        <b/>
        <sz val="12"/>
        <rFont val="宋体"/>
        <charset val="134"/>
      </rPr>
      <t>年计划投资
（万元）</t>
    </r>
  </si>
  <si>
    <r>
      <rPr>
        <b/>
        <sz val="12"/>
        <rFont val="Times New Roman"/>
        <charset val="134"/>
      </rPr>
      <t>2022</t>
    </r>
    <r>
      <rPr>
        <b/>
        <sz val="12"/>
        <rFont val="宋体"/>
        <charset val="134"/>
      </rPr>
      <t>年投资构成（万元）</t>
    </r>
  </si>
  <si>
    <r>
      <rPr>
        <b/>
        <sz val="12"/>
        <rFont val="宋体"/>
        <charset val="134"/>
      </rPr>
      <t>责任
单位</t>
    </r>
  </si>
  <si>
    <r>
      <rPr>
        <b/>
        <sz val="12"/>
        <rFont val="宋体"/>
        <charset val="134"/>
      </rPr>
      <t>实施
单位</t>
    </r>
  </si>
  <si>
    <r>
      <rPr>
        <b/>
        <sz val="12"/>
        <rFont val="宋体"/>
        <charset val="134"/>
      </rPr>
      <t>备注</t>
    </r>
  </si>
  <si>
    <r>
      <rPr>
        <b/>
        <sz val="12"/>
        <rFont val="宋体"/>
        <charset val="134"/>
      </rPr>
      <t>征地拆迁费用</t>
    </r>
  </si>
  <si>
    <r>
      <rPr>
        <b/>
        <sz val="12"/>
        <rFont val="宋体"/>
        <charset val="134"/>
      </rPr>
      <t>工程建设费用</t>
    </r>
  </si>
  <si>
    <r>
      <rPr>
        <b/>
        <sz val="12"/>
        <rFont val="宋体"/>
        <charset val="134"/>
      </rPr>
      <t>合计</t>
    </r>
  </si>
  <si>
    <r>
      <rPr>
        <b/>
        <sz val="12"/>
        <rFont val="宋体"/>
        <charset val="134"/>
      </rPr>
      <t>国省
补助</t>
    </r>
  </si>
  <si>
    <r>
      <rPr>
        <b/>
        <sz val="12"/>
        <rFont val="宋体"/>
        <charset val="134"/>
      </rPr>
      <t>市级财政</t>
    </r>
  </si>
  <si>
    <r>
      <rPr>
        <b/>
        <sz val="12"/>
        <rFont val="宋体"/>
        <charset val="134"/>
      </rPr>
      <t>市级国有企业自筹</t>
    </r>
  </si>
  <si>
    <r>
      <rPr>
        <b/>
        <sz val="12"/>
        <rFont val="宋体"/>
        <charset val="134"/>
      </rPr>
      <t>区（园区）自筹</t>
    </r>
  </si>
  <si>
    <r>
      <rPr>
        <b/>
        <sz val="12"/>
        <rFont val="宋体"/>
        <charset val="134"/>
      </rPr>
      <t>社会投资</t>
    </r>
  </si>
  <si>
    <r>
      <rPr>
        <b/>
        <sz val="12"/>
        <rFont val="宋体"/>
        <charset val="134"/>
      </rPr>
      <t>其他</t>
    </r>
  </si>
  <si>
    <r>
      <rPr>
        <b/>
        <sz val="12"/>
        <rFont val="宋体"/>
        <charset val="134"/>
      </rPr>
      <t>市城建
资金</t>
    </r>
  </si>
  <si>
    <r>
      <rPr>
        <b/>
        <sz val="12"/>
        <rFont val="宋体"/>
        <charset val="134"/>
      </rPr>
      <t>市其他
专项</t>
    </r>
  </si>
  <si>
    <r>
      <rPr>
        <b/>
        <sz val="12"/>
        <rFont val="宋体"/>
        <charset val="134"/>
      </rPr>
      <t>平台
板块</t>
    </r>
  </si>
  <si>
    <r>
      <rPr>
        <b/>
        <sz val="12"/>
        <rFont val="宋体"/>
        <charset val="134"/>
      </rPr>
      <t>区级
财政</t>
    </r>
  </si>
  <si>
    <r>
      <rPr>
        <b/>
        <sz val="12"/>
        <rFont val="宋体"/>
        <charset val="134"/>
      </rPr>
      <t>区企业
自筹</t>
    </r>
  </si>
  <si>
    <r>
      <rPr>
        <b/>
        <sz val="12"/>
        <rFont val="Times New Roman"/>
        <charset val="134"/>
      </rPr>
      <t>A</t>
    </r>
    <r>
      <rPr>
        <b/>
        <sz val="12"/>
        <rFont val="方正楷体简体"/>
        <charset val="134"/>
      </rPr>
      <t>类项目</t>
    </r>
  </si>
  <si>
    <t>一</t>
  </si>
  <si>
    <t>交通基础设施建设</t>
  </si>
  <si>
    <t>1</t>
  </si>
  <si>
    <r>
      <rPr>
        <sz val="12"/>
        <rFont val="宋体"/>
        <charset val="134"/>
      </rPr>
      <t>宁芜铁路扩能改造工程</t>
    </r>
  </si>
  <si>
    <t>A</t>
  </si>
  <si>
    <r>
      <rPr>
        <sz val="12"/>
        <rFont val="宋体"/>
        <charset val="134"/>
      </rPr>
      <t>新建外绕线路（沧波门至古雄段）和江宁镇货场新建线路为电气化复线铁路，线路总长约</t>
    </r>
    <r>
      <rPr>
        <sz val="12"/>
        <rFont val="Times New Roman"/>
        <charset val="134"/>
      </rPr>
      <t>28.8</t>
    </r>
    <r>
      <rPr>
        <sz val="12"/>
        <rFont val="宋体"/>
        <charset val="134"/>
      </rPr>
      <t>公里新建江宁镇货场位于江宁滨江开发区，占地面积约</t>
    </r>
    <r>
      <rPr>
        <sz val="12"/>
        <rFont val="Times New Roman"/>
        <charset val="134"/>
      </rPr>
      <t>1580</t>
    </r>
    <r>
      <rPr>
        <sz val="12"/>
        <rFont val="宋体"/>
        <charset val="134"/>
      </rPr>
      <t>亩，设计能力为</t>
    </r>
    <r>
      <rPr>
        <sz val="12"/>
        <rFont val="Times New Roman"/>
        <charset val="134"/>
      </rPr>
      <t>240</t>
    </r>
    <r>
      <rPr>
        <sz val="12"/>
        <rFont val="宋体"/>
        <charset val="134"/>
      </rPr>
      <t>万吨</t>
    </r>
    <r>
      <rPr>
        <sz val="12"/>
        <rFont val="Times New Roman"/>
        <charset val="134"/>
      </rPr>
      <t>/</t>
    </r>
    <r>
      <rPr>
        <sz val="12"/>
        <rFont val="宋体"/>
        <charset val="134"/>
      </rPr>
      <t>年</t>
    </r>
  </si>
  <si>
    <t>2022-2026</t>
  </si>
  <si>
    <r>
      <rPr>
        <sz val="12"/>
        <rFont val="Times New Roman"/>
        <charset val="134"/>
      </rPr>
      <t>640100</t>
    </r>
    <r>
      <rPr>
        <sz val="12"/>
        <rFont val="宋体"/>
        <charset val="134"/>
      </rPr>
      <t>（玄武区</t>
    </r>
    <r>
      <rPr>
        <sz val="12"/>
        <rFont val="Times New Roman"/>
        <charset val="134"/>
      </rPr>
      <t>2500</t>
    </r>
    <r>
      <rPr>
        <sz val="12"/>
        <rFont val="宋体"/>
        <charset val="134"/>
      </rPr>
      <t>）</t>
    </r>
  </si>
  <si>
    <r>
      <rPr>
        <sz val="12"/>
        <rFont val="宋体"/>
        <charset val="134"/>
      </rPr>
      <t>工可阶段</t>
    </r>
  </si>
  <si>
    <r>
      <rPr>
        <sz val="12"/>
        <rFont val="Times New Roman"/>
        <charset val="134"/>
      </rPr>
      <t>2022</t>
    </r>
    <r>
      <rPr>
        <sz val="12"/>
        <rFont val="宋体"/>
        <charset val="134"/>
      </rPr>
      <t>年四季度</t>
    </r>
  </si>
  <si>
    <r>
      <rPr>
        <sz val="12"/>
        <rFont val="宋体"/>
        <charset val="134"/>
      </rPr>
      <t>开展用地组卷及征地拆迁工作，力争正线段开工建设</t>
    </r>
  </si>
  <si>
    <r>
      <rPr>
        <sz val="12"/>
        <rFont val="Times New Roman"/>
        <charset val="134"/>
      </rPr>
      <t>34500</t>
    </r>
    <r>
      <rPr>
        <sz val="12"/>
        <rFont val="宋体"/>
        <charset val="134"/>
      </rPr>
      <t>（玄武区</t>
    </r>
    <r>
      <rPr>
        <sz val="12"/>
        <rFont val="Times New Roman"/>
        <charset val="134"/>
      </rPr>
      <t>500</t>
    </r>
    <r>
      <rPr>
        <sz val="12"/>
        <rFont val="宋体"/>
        <charset val="134"/>
      </rPr>
      <t>）</t>
    </r>
  </si>
  <si>
    <r>
      <rPr>
        <sz val="12"/>
        <rFont val="Times New Roman"/>
        <charset val="134"/>
      </rPr>
      <t>66600</t>
    </r>
    <r>
      <rPr>
        <sz val="12"/>
        <rFont val="宋体"/>
        <charset val="134"/>
      </rPr>
      <t>（玄武区</t>
    </r>
    <r>
      <rPr>
        <sz val="12"/>
        <rFont val="Times New Roman"/>
        <charset val="134"/>
      </rPr>
      <t>500</t>
    </r>
    <r>
      <rPr>
        <sz val="12"/>
        <rFont val="宋体"/>
        <charset val="134"/>
      </rPr>
      <t>）</t>
    </r>
  </si>
  <si>
    <t xml:space="preserve"> </t>
  </si>
  <si>
    <r>
      <rPr>
        <sz val="12"/>
        <rFont val="Times New Roman"/>
        <charset val="134"/>
      </rPr>
      <t xml:space="preserve">34500
</t>
    </r>
    <r>
      <rPr>
        <sz val="12"/>
        <rFont val="宋体"/>
        <charset val="134"/>
      </rPr>
      <t>（玄武区</t>
    </r>
    <r>
      <rPr>
        <sz val="12"/>
        <rFont val="Times New Roman"/>
        <charset val="134"/>
      </rPr>
      <t>500</t>
    </r>
    <r>
      <rPr>
        <sz val="12"/>
        <rFont val="宋体"/>
        <charset val="134"/>
      </rPr>
      <t>）</t>
    </r>
  </si>
  <si>
    <r>
      <rPr>
        <sz val="12"/>
        <rFont val="宋体"/>
        <charset val="134"/>
      </rPr>
      <t>国铁集团</t>
    </r>
    <r>
      <rPr>
        <sz val="12"/>
        <rFont val="Times New Roman"/>
        <charset val="134"/>
      </rPr>
      <t xml:space="preserve">                         </t>
    </r>
    <r>
      <rPr>
        <sz val="12"/>
        <rFont val="宋体"/>
        <charset val="134"/>
      </rPr>
      <t>上海铁路局</t>
    </r>
  </si>
  <si>
    <r>
      <t>栖霞区政府
玄武区政府
秦淮区政府
雨花台区政府
江宁区政府</t>
    </r>
    <r>
      <rPr>
        <sz val="12"/>
        <rFont val="Times New Roman"/>
        <charset val="134"/>
      </rPr>
      <t xml:space="preserve"> </t>
    </r>
  </si>
  <si>
    <r>
      <rPr>
        <sz val="12"/>
        <rFont val="宋体"/>
        <charset val="134"/>
      </rPr>
      <t>年度投资为外绕段建安费用（市级财政承担）和征地拆迁费用（各区财政承担，分别为栖霞区</t>
    </r>
    <r>
      <rPr>
        <sz val="12"/>
        <rFont val="Times New Roman"/>
        <charset val="134"/>
      </rPr>
      <t>100</t>
    </r>
    <r>
      <rPr>
        <sz val="12"/>
        <rFont val="宋体"/>
        <charset val="134"/>
      </rPr>
      <t>万，</t>
    </r>
    <r>
      <rPr>
        <b/>
        <sz val="12"/>
        <rFont val="宋体"/>
        <charset val="134"/>
      </rPr>
      <t>玄武区</t>
    </r>
    <r>
      <rPr>
        <b/>
        <sz val="12"/>
        <rFont val="Times New Roman"/>
        <charset val="134"/>
      </rPr>
      <t>500</t>
    </r>
    <r>
      <rPr>
        <b/>
        <sz val="12"/>
        <rFont val="宋体"/>
        <charset val="134"/>
      </rPr>
      <t>万，</t>
    </r>
    <r>
      <rPr>
        <sz val="12"/>
        <rFont val="宋体"/>
        <charset val="134"/>
      </rPr>
      <t>秦淮区</t>
    </r>
    <r>
      <rPr>
        <sz val="12"/>
        <rFont val="Times New Roman"/>
        <charset val="134"/>
      </rPr>
      <t>13400</t>
    </r>
    <r>
      <rPr>
        <sz val="12"/>
        <rFont val="宋体"/>
        <charset val="134"/>
      </rPr>
      <t>万，雨花台区</t>
    </r>
    <r>
      <rPr>
        <sz val="12"/>
        <rFont val="Times New Roman"/>
        <charset val="134"/>
      </rPr>
      <t>14800</t>
    </r>
    <r>
      <rPr>
        <sz val="12"/>
        <rFont val="宋体"/>
        <charset val="134"/>
      </rPr>
      <t>万，江宁区</t>
    </r>
    <r>
      <rPr>
        <sz val="12"/>
        <rFont val="Times New Roman"/>
        <charset val="134"/>
      </rPr>
      <t>5700</t>
    </r>
    <r>
      <rPr>
        <sz val="12"/>
        <rFont val="宋体"/>
        <charset val="134"/>
      </rPr>
      <t>万）</t>
    </r>
  </si>
  <si>
    <t>2</t>
  </si>
  <si>
    <r>
      <rPr>
        <sz val="12"/>
        <rFont val="Times New Roman"/>
        <charset val="134"/>
      </rPr>
      <t>6</t>
    </r>
    <r>
      <rPr>
        <sz val="12"/>
        <rFont val="宋体"/>
        <charset val="134"/>
      </rPr>
      <t>号线地铁工程</t>
    </r>
  </si>
  <si>
    <r>
      <rPr>
        <sz val="12"/>
        <rFont val="Times New Roman"/>
        <charset val="134"/>
      </rPr>
      <t xml:space="preserve">A
</t>
    </r>
    <r>
      <rPr>
        <sz val="12"/>
        <rFont val="宋体"/>
        <charset val="134"/>
      </rPr>
      <t>（续建）</t>
    </r>
  </si>
  <si>
    <r>
      <rPr>
        <sz val="12"/>
        <rFont val="宋体"/>
        <charset val="134"/>
      </rPr>
      <t>起于栖霞山北，止于南京南站，途经长途东站站、红花机场站线路全长</t>
    </r>
    <r>
      <rPr>
        <sz val="12"/>
        <rFont val="Times New Roman"/>
        <charset val="134"/>
      </rPr>
      <t>32.4</t>
    </r>
    <r>
      <rPr>
        <sz val="12"/>
        <rFont val="宋体"/>
        <charset val="134"/>
      </rPr>
      <t>公里，全线共设</t>
    </r>
    <r>
      <rPr>
        <sz val="12"/>
        <rFont val="Times New Roman"/>
        <charset val="134"/>
      </rPr>
      <t>19</t>
    </r>
    <r>
      <rPr>
        <sz val="12"/>
        <rFont val="宋体"/>
        <charset val="134"/>
      </rPr>
      <t>座地下车站</t>
    </r>
  </si>
  <si>
    <t>2019-2024</t>
  </si>
  <si>
    <r>
      <rPr>
        <sz val="12"/>
        <rFont val="Times New Roman"/>
        <charset val="134"/>
      </rPr>
      <t>3087510</t>
    </r>
    <r>
      <rPr>
        <sz val="12"/>
        <rFont val="宋体"/>
        <charset val="134"/>
      </rPr>
      <t>（玄武区</t>
    </r>
    <r>
      <rPr>
        <sz val="12"/>
        <rFont val="Times New Roman"/>
        <charset val="134"/>
      </rPr>
      <t>380600</t>
    </r>
    <r>
      <rPr>
        <sz val="12"/>
        <rFont val="宋体"/>
        <charset val="134"/>
      </rPr>
      <t>）</t>
    </r>
  </si>
  <si>
    <r>
      <rPr>
        <sz val="12"/>
        <rFont val="宋体"/>
        <charset val="134"/>
      </rPr>
      <t>苏发改基础发〔</t>
    </r>
    <r>
      <rPr>
        <sz val="12"/>
        <rFont val="Times New Roman"/>
        <charset val="134"/>
      </rPr>
      <t>2019</t>
    </r>
    <r>
      <rPr>
        <sz val="12"/>
        <rFont val="宋体"/>
        <charset val="134"/>
      </rPr>
      <t>〕</t>
    </r>
    <r>
      <rPr>
        <sz val="12"/>
        <rFont val="Times New Roman"/>
        <charset val="134"/>
      </rPr>
      <t>945</t>
    </r>
    <r>
      <rPr>
        <sz val="12"/>
        <rFont val="宋体"/>
        <charset val="134"/>
      </rPr>
      <t>号
苏发改基础发〔</t>
    </r>
    <r>
      <rPr>
        <sz val="12"/>
        <rFont val="Times New Roman"/>
        <charset val="134"/>
      </rPr>
      <t>2021</t>
    </r>
    <r>
      <rPr>
        <sz val="12"/>
        <rFont val="宋体"/>
        <charset val="134"/>
      </rPr>
      <t>〕</t>
    </r>
    <r>
      <rPr>
        <sz val="12"/>
        <rFont val="Times New Roman"/>
        <charset val="134"/>
      </rPr>
      <t>65</t>
    </r>
    <r>
      <rPr>
        <sz val="12"/>
        <rFont val="宋体"/>
        <charset val="134"/>
      </rPr>
      <t>号</t>
    </r>
  </si>
  <si>
    <r>
      <rPr>
        <sz val="12"/>
        <rFont val="宋体"/>
        <charset val="134"/>
      </rPr>
      <t>已开工</t>
    </r>
  </si>
  <si>
    <r>
      <rPr>
        <sz val="12"/>
        <rFont val="Times New Roman"/>
        <charset val="134"/>
      </rPr>
      <t>912900</t>
    </r>
    <r>
      <rPr>
        <sz val="12"/>
        <rFont val="宋体"/>
        <charset val="134"/>
      </rPr>
      <t>（玄武区</t>
    </r>
    <r>
      <rPr>
        <sz val="12"/>
        <rFont val="Times New Roman"/>
        <charset val="134"/>
      </rPr>
      <t>171800</t>
    </r>
    <r>
      <rPr>
        <sz val="12"/>
        <rFont val="宋体"/>
        <charset val="134"/>
      </rPr>
      <t>）</t>
    </r>
  </si>
  <si>
    <r>
      <rPr>
        <sz val="12"/>
        <rFont val="宋体"/>
        <charset val="134"/>
      </rPr>
      <t>开展工程项目施工</t>
    </r>
  </si>
  <si>
    <r>
      <rPr>
        <sz val="12"/>
        <rFont val="Times New Roman"/>
        <charset val="134"/>
      </rPr>
      <t>137000</t>
    </r>
    <r>
      <rPr>
        <sz val="12"/>
        <rFont val="宋体"/>
        <charset val="134"/>
      </rPr>
      <t>（玄武区</t>
    </r>
    <r>
      <rPr>
        <sz val="12"/>
        <rFont val="Times New Roman"/>
        <charset val="134"/>
      </rPr>
      <t>20000</t>
    </r>
    <r>
      <rPr>
        <sz val="12"/>
        <rFont val="宋体"/>
        <charset val="134"/>
      </rPr>
      <t>）</t>
    </r>
  </si>
  <si>
    <r>
      <rPr>
        <sz val="12"/>
        <rFont val="Times New Roman"/>
        <charset val="134"/>
      </rPr>
      <t>333000</t>
    </r>
    <r>
      <rPr>
        <sz val="12"/>
        <rFont val="宋体"/>
        <charset val="134"/>
      </rPr>
      <t>（玄武区</t>
    </r>
    <r>
      <rPr>
        <sz val="12"/>
        <rFont val="Times New Roman"/>
        <charset val="134"/>
      </rPr>
      <t>47800</t>
    </r>
    <r>
      <rPr>
        <sz val="12"/>
        <rFont val="宋体"/>
        <charset val="134"/>
      </rPr>
      <t>）</t>
    </r>
  </si>
  <si>
    <r>
      <rPr>
        <sz val="12"/>
        <rFont val="Times New Roman"/>
        <charset val="134"/>
      </rPr>
      <t>470000</t>
    </r>
    <r>
      <rPr>
        <sz val="12"/>
        <rFont val="宋体"/>
        <charset val="134"/>
      </rPr>
      <t>（玄武区</t>
    </r>
    <r>
      <rPr>
        <sz val="12"/>
        <rFont val="Times New Roman"/>
        <charset val="134"/>
      </rPr>
      <t>67800</t>
    </r>
    <r>
      <rPr>
        <sz val="12"/>
        <rFont val="宋体"/>
        <charset val="134"/>
      </rPr>
      <t>）</t>
    </r>
  </si>
  <si>
    <r>
      <rPr>
        <sz val="12"/>
        <rFont val="Times New Roman"/>
        <charset val="134"/>
      </rPr>
      <t>282000</t>
    </r>
    <r>
      <rPr>
        <sz val="12"/>
        <rFont val="宋体"/>
        <charset val="134"/>
      </rPr>
      <t>（玄武区</t>
    </r>
    <r>
      <rPr>
        <sz val="12"/>
        <rFont val="Times New Roman"/>
        <charset val="134"/>
      </rPr>
      <t>67800</t>
    </r>
    <r>
      <rPr>
        <sz val="12"/>
        <rFont val="宋体"/>
        <charset val="134"/>
      </rPr>
      <t>）</t>
    </r>
  </si>
  <si>
    <r>
      <rPr>
        <sz val="12"/>
        <rFont val="宋体"/>
        <charset val="134"/>
      </rPr>
      <t>市地铁集团
南部新城管委会
南京经开区管委会
燕子矶新城管委会</t>
    </r>
  </si>
  <si>
    <r>
      <rPr>
        <sz val="12"/>
        <rFont val="宋体"/>
        <charset val="134"/>
      </rPr>
      <t>市地铁集团</t>
    </r>
  </si>
  <si>
    <t>3</t>
  </si>
  <si>
    <r>
      <rPr>
        <sz val="12"/>
        <rFont val="Times New Roman"/>
        <charset val="134"/>
      </rPr>
      <t>9</t>
    </r>
    <r>
      <rPr>
        <sz val="12"/>
        <rFont val="宋体"/>
        <charset val="134"/>
      </rPr>
      <t>号线一期地铁工程</t>
    </r>
  </si>
  <si>
    <r>
      <rPr>
        <sz val="12"/>
        <rFont val="宋体"/>
        <charset val="134"/>
      </rPr>
      <t>起于丹霞路站，终于滨江公园站，途经下关站、龙江站线路全长</t>
    </r>
    <r>
      <rPr>
        <sz val="12"/>
        <rFont val="Times New Roman"/>
        <charset val="134"/>
      </rPr>
      <t>19.7</t>
    </r>
    <r>
      <rPr>
        <sz val="12"/>
        <rFont val="宋体"/>
        <charset val="134"/>
      </rPr>
      <t>公里，共设</t>
    </r>
    <r>
      <rPr>
        <sz val="12"/>
        <rFont val="Times New Roman"/>
        <charset val="134"/>
      </rPr>
      <t>16</t>
    </r>
    <r>
      <rPr>
        <sz val="12"/>
        <rFont val="宋体"/>
        <charset val="134"/>
      </rPr>
      <t>座地下车站，设一座曹后村车辆段</t>
    </r>
  </si>
  <si>
    <r>
      <rPr>
        <sz val="12"/>
        <rFont val="Times New Roman"/>
        <charset val="134"/>
      </rPr>
      <t>2125000</t>
    </r>
    <r>
      <rPr>
        <sz val="12"/>
        <rFont val="宋体"/>
        <charset val="134"/>
      </rPr>
      <t>（玄武区</t>
    </r>
    <r>
      <rPr>
        <sz val="12"/>
        <rFont val="Times New Roman"/>
        <charset val="134"/>
      </rPr>
      <t>238000</t>
    </r>
    <r>
      <rPr>
        <sz val="12"/>
        <rFont val="宋体"/>
        <charset val="134"/>
      </rPr>
      <t>）</t>
    </r>
  </si>
  <si>
    <r>
      <rPr>
        <sz val="12"/>
        <rFont val="宋体"/>
        <charset val="134"/>
      </rPr>
      <t>苏发改基础发〔</t>
    </r>
    <r>
      <rPr>
        <sz val="12"/>
        <rFont val="Times New Roman"/>
        <charset val="134"/>
      </rPr>
      <t>2019</t>
    </r>
    <r>
      <rPr>
        <sz val="12"/>
        <rFont val="宋体"/>
        <charset val="134"/>
      </rPr>
      <t>〕</t>
    </r>
    <r>
      <rPr>
        <sz val="12"/>
        <rFont val="Times New Roman"/>
        <charset val="134"/>
      </rPr>
      <t>1103</t>
    </r>
    <r>
      <rPr>
        <sz val="12"/>
        <rFont val="宋体"/>
        <charset val="134"/>
      </rPr>
      <t>号</t>
    </r>
  </si>
  <si>
    <r>
      <rPr>
        <sz val="12"/>
        <rFont val="Times New Roman"/>
        <charset val="134"/>
      </rPr>
      <t>588000</t>
    </r>
    <r>
      <rPr>
        <sz val="12"/>
        <rFont val="宋体"/>
        <charset val="134"/>
      </rPr>
      <t>（玄武区</t>
    </r>
    <r>
      <rPr>
        <sz val="12"/>
        <rFont val="Times New Roman"/>
        <charset val="134"/>
      </rPr>
      <t>151000</t>
    </r>
    <r>
      <rPr>
        <sz val="12"/>
        <rFont val="宋体"/>
        <charset val="134"/>
      </rPr>
      <t>）</t>
    </r>
  </si>
  <si>
    <r>
      <rPr>
        <sz val="12"/>
        <rFont val="Times New Roman"/>
        <charset val="134"/>
      </rPr>
      <t>190000</t>
    </r>
    <r>
      <rPr>
        <sz val="12"/>
        <rFont val="宋体"/>
        <charset val="134"/>
      </rPr>
      <t>（玄武区</t>
    </r>
    <r>
      <rPr>
        <sz val="12"/>
        <rFont val="Times New Roman"/>
        <charset val="134"/>
      </rPr>
      <t>15000</t>
    </r>
    <r>
      <rPr>
        <sz val="12"/>
        <rFont val="宋体"/>
        <charset val="134"/>
      </rPr>
      <t>）</t>
    </r>
  </si>
  <si>
    <r>
      <rPr>
        <sz val="12"/>
        <rFont val="Times New Roman"/>
        <charset val="134"/>
      </rPr>
      <t>350000</t>
    </r>
    <r>
      <rPr>
        <sz val="12"/>
        <rFont val="宋体"/>
        <charset val="134"/>
      </rPr>
      <t>（玄武区</t>
    </r>
    <r>
      <rPr>
        <sz val="12"/>
        <rFont val="Times New Roman"/>
        <charset val="134"/>
      </rPr>
      <t>15000</t>
    </r>
    <r>
      <rPr>
        <sz val="12"/>
        <rFont val="宋体"/>
        <charset val="134"/>
      </rPr>
      <t>）</t>
    </r>
  </si>
  <si>
    <r>
      <rPr>
        <sz val="12"/>
        <rFont val="Times New Roman"/>
        <charset val="134"/>
      </rPr>
      <t>210000</t>
    </r>
    <r>
      <rPr>
        <sz val="12"/>
        <rFont val="宋体"/>
        <charset val="134"/>
      </rPr>
      <t>（玄武区</t>
    </r>
    <r>
      <rPr>
        <sz val="12"/>
        <rFont val="Times New Roman"/>
        <charset val="134"/>
      </rPr>
      <t>15000</t>
    </r>
    <r>
      <rPr>
        <sz val="12"/>
        <rFont val="宋体"/>
        <charset val="134"/>
      </rPr>
      <t>）</t>
    </r>
  </si>
  <si>
    <r>
      <rPr>
        <sz val="12"/>
        <rFont val="宋体"/>
        <charset val="134"/>
      </rPr>
      <t>市地铁集团
河西新城管委会</t>
    </r>
  </si>
  <si>
    <t>二</t>
  </si>
  <si>
    <t>生态环境建设</t>
  </si>
  <si>
    <t>（一）</t>
  </si>
  <si>
    <t>河道水环境整治提升</t>
  </si>
  <si>
    <t>4</t>
  </si>
  <si>
    <r>
      <rPr>
        <sz val="12"/>
        <rFont val="宋体"/>
        <charset val="134"/>
      </rPr>
      <t>玄武湖北湖东部水域清淤及生态修复</t>
    </r>
  </si>
  <si>
    <r>
      <rPr>
        <sz val="12"/>
        <rFont val="宋体"/>
        <charset val="134"/>
      </rPr>
      <t>玄武湖公园北湖东部水域；常态化清淤，配套沉水植物种植及生态修复，生态化岸线提升等</t>
    </r>
  </si>
  <si>
    <t>2021-2022</t>
  </si>
  <si>
    <r>
      <rPr>
        <sz val="12"/>
        <rFont val="宋体"/>
        <charset val="134"/>
      </rPr>
      <t>宁水环〔</t>
    </r>
    <r>
      <rPr>
        <sz val="12"/>
        <rFont val="Times New Roman"/>
        <charset val="134"/>
      </rPr>
      <t>2020</t>
    </r>
    <r>
      <rPr>
        <sz val="12"/>
        <rFont val="宋体"/>
        <charset val="134"/>
      </rPr>
      <t>〕</t>
    </r>
    <r>
      <rPr>
        <sz val="12"/>
        <rFont val="Times New Roman"/>
        <charset val="134"/>
      </rPr>
      <t>507</t>
    </r>
    <r>
      <rPr>
        <sz val="12"/>
        <rFont val="宋体"/>
        <charset val="134"/>
      </rPr>
      <t>号</t>
    </r>
  </si>
  <si>
    <r>
      <rPr>
        <sz val="12"/>
        <rFont val="宋体"/>
        <charset val="134"/>
      </rPr>
      <t>完工</t>
    </r>
  </si>
  <si>
    <r>
      <rPr>
        <sz val="12"/>
        <rFont val="宋体"/>
        <charset val="134"/>
      </rPr>
      <t>市水务局
市文化和旅游局</t>
    </r>
  </si>
  <si>
    <r>
      <rPr>
        <sz val="12"/>
        <rFont val="宋体"/>
        <charset val="134"/>
      </rPr>
      <t>玄武湖公园管理处</t>
    </r>
  </si>
  <si>
    <t>5</t>
  </si>
  <si>
    <t>玉带河水环境综合提升工程</t>
  </si>
  <si>
    <t>实施河底清淤、引水补水、水生态修复工程，增设监控设施，提升河道沿线景观</t>
  </si>
  <si>
    <r>
      <rPr>
        <sz val="12"/>
        <rFont val="宋体"/>
        <charset val="134"/>
      </rPr>
      <t>宁水环〔</t>
    </r>
    <r>
      <rPr>
        <sz val="12"/>
        <rFont val="Times New Roman"/>
        <charset val="134"/>
      </rPr>
      <t>2020</t>
    </r>
    <r>
      <rPr>
        <sz val="12"/>
        <rFont val="宋体"/>
        <charset val="134"/>
      </rPr>
      <t>〕</t>
    </r>
    <r>
      <rPr>
        <sz val="12"/>
        <rFont val="Times New Roman"/>
        <charset val="134"/>
      </rPr>
      <t>577</t>
    </r>
    <r>
      <rPr>
        <sz val="12"/>
        <rFont val="宋体"/>
        <charset val="134"/>
      </rPr>
      <t>号</t>
    </r>
  </si>
  <si>
    <r>
      <rPr>
        <sz val="12"/>
        <rFont val="宋体"/>
        <charset val="134"/>
      </rPr>
      <t>续建</t>
    </r>
  </si>
  <si>
    <r>
      <rPr>
        <sz val="12"/>
        <rFont val="宋体"/>
        <charset val="134"/>
      </rPr>
      <t>区水务局</t>
    </r>
  </si>
  <si>
    <r>
      <rPr>
        <sz val="12"/>
        <rFont val="宋体"/>
        <charset val="134"/>
      </rPr>
      <t>区环境集团</t>
    </r>
  </si>
  <si>
    <t>（二）</t>
  </si>
  <si>
    <t>暗涵整治</t>
  </si>
  <si>
    <r>
      <rPr>
        <sz val="12"/>
        <rFont val="宋体"/>
        <charset val="134"/>
      </rPr>
      <t>进香河暗涵整治工程</t>
    </r>
  </si>
  <si>
    <r>
      <rPr>
        <sz val="12"/>
        <rFont val="宋体"/>
        <charset val="134"/>
      </rPr>
      <t>对进香河暗涵全段（北京东路至珠江路段）进行暗涵清淤，摸排排口情况，安装监控设备，增设暗涵检查口</t>
    </r>
  </si>
  <si>
    <r>
      <rPr>
        <sz val="12"/>
        <rFont val="宋体"/>
        <charset val="134"/>
      </rPr>
      <t>宁水环〔</t>
    </r>
    <r>
      <rPr>
        <sz val="12"/>
        <rFont val="Times New Roman"/>
        <charset val="134"/>
      </rPr>
      <t>2020</t>
    </r>
    <r>
      <rPr>
        <sz val="12"/>
        <rFont val="宋体"/>
        <charset val="134"/>
      </rPr>
      <t>〕</t>
    </r>
    <r>
      <rPr>
        <sz val="12"/>
        <rFont val="Times New Roman"/>
        <charset val="134"/>
      </rPr>
      <t>517</t>
    </r>
    <r>
      <rPr>
        <sz val="12"/>
        <rFont val="宋体"/>
        <charset val="134"/>
      </rPr>
      <t>号</t>
    </r>
  </si>
  <si>
    <t>友谊河西沟暗涵整治工程</t>
  </si>
  <si>
    <r>
      <rPr>
        <sz val="12"/>
        <rFont val="宋体"/>
        <charset val="134"/>
      </rPr>
      <t>友谊河西沟暗涵涵底清淤、涵体修复、排口整治施工</t>
    </r>
  </si>
  <si>
    <r>
      <rPr>
        <sz val="12"/>
        <rFont val="宋体"/>
        <charset val="134"/>
      </rPr>
      <t>宁水环〔</t>
    </r>
    <r>
      <rPr>
        <sz val="12"/>
        <rFont val="Times New Roman"/>
        <charset val="134"/>
      </rPr>
      <t>2021</t>
    </r>
    <r>
      <rPr>
        <sz val="12"/>
        <rFont val="宋体"/>
        <charset val="134"/>
      </rPr>
      <t>〕</t>
    </r>
    <r>
      <rPr>
        <sz val="12"/>
        <rFont val="Times New Roman"/>
        <charset val="134"/>
      </rPr>
      <t>555</t>
    </r>
    <r>
      <rPr>
        <sz val="12"/>
        <rFont val="宋体"/>
        <charset val="134"/>
      </rPr>
      <t>号</t>
    </r>
  </si>
  <si>
    <r>
      <rPr>
        <sz val="12"/>
        <rFont val="Times New Roman"/>
        <charset val="134"/>
      </rPr>
      <t>2022</t>
    </r>
    <r>
      <rPr>
        <sz val="12"/>
        <rFont val="宋体"/>
        <charset val="134"/>
      </rPr>
      <t>年二季度</t>
    </r>
  </si>
  <si>
    <t>（三）</t>
  </si>
  <si>
    <t>片区雨污水管网清疏修缮</t>
  </si>
  <si>
    <r>
      <rPr>
        <sz val="12"/>
        <rFont val="宋体"/>
        <charset val="134"/>
      </rPr>
      <t>玄武区紫金山一沟流域锁金村街道、玄武湖街道片区雨污水管网清疏修缮工程</t>
    </r>
  </si>
  <si>
    <r>
      <rPr>
        <sz val="12"/>
        <rFont val="宋体"/>
        <charset val="134"/>
      </rPr>
      <t>对紫金山一沟流域锁金村街道和玄武湖街道现状片区雨污水管道进行清疏、摸排及</t>
    </r>
    <r>
      <rPr>
        <sz val="12"/>
        <rFont val="Times New Roman"/>
        <charset val="134"/>
      </rPr>
      <t>CCTV</t>
    </r>
    <r>
      <rPr>
        <sz val="12"/>
        <rFont val="宋体"/>
        <charset val="134"/>
      </rPr>
      <t>检测；对存在破损、渗漏等问题的管道进行修复和整改，切换错接、混接点；对原片区雨污分流未实施处进行查漏补缺；对节点井安装遥测设备</t>
    </r>
  </si>
  <si>
    <t>2021-2023</t>
  </si>
  <si>
    <r>
      <rPr>
        <sz val="12"/>
        <rFont val="宋体"/>
        <charset val="134"/>
      </rPr>
      <t>宁建审字〔</t>
    </r>
    <r>
      <rPr>
        <sz val="12"/>
        <rFont val="Times New Roman"/>
        <charset val="134"/>
      </rPr>
      <t>2020</t>
    </r>
    <r>
      <rPr>
        <sz val="12"/>
        <rFont val="宋体"/>
        <charset val="134"/>
      </rPr>
      <t>〕</t>
    </r>
    <r>
      <rPr>
        <sz val="12"/>
        <rFont val="Times New Roman"/>
        <charset val="134"/>
      </rPr>
      <t>391</t>
    </r>
    <r>
      <rPr>
        <sz val="12"/>
        <rFont val="宋体"/>
        <charset val="134"/>
      </rPr>
      <t>号</t>
    </r>
  </si>
  <si>
    <r>
      <rPr>
        <sz val="12"/>
        <rFont val="宋体"/>
        <charset val="134"/>
      </rPr>
      <t>完成</t>
    </r>
    <r>
      <rPr>
        <sz val="12"/>
        <rFont val="Times New Roman"/>
        <charset val="134"/>
      </rPr>
      <t>70%</t>
    </r>
  </si>
  <si>
    <r>
      <rPr>
        <sz val="12"/>
        <rFont val="宋体"/>
        <charset val="134"/>
      </rPr>
      <t>区城建集团</t>
    </r>
  </si>
  <si>
    <r>
      <rPr>
        <sz val="12"/>
        <rFont val="宋体"/>
        <charset val="134"/>
      </rPr>
      <t>唐家山沟流域锁金村街道、玄武湖街道片区雨污水管网清疏修缮工程</t>
    </r>
  </si>
  <si>
    <r>
      <rPr>
        <sz val="12"/>
        <rFont val="宋体"/>
        <charset val="134"/>
      </rPr>
      <t>对唐家山沟流域锁金村街道和玄武湖街道内现状片区雨污水管道实施清疏排查，对问题较严重区域实施检测修缮整改；其他地区实施清疏作业和查漏补缺，完善雨污水系统。</t>
    </r>
  </si>
  <si>
    <t>2022-2024</t>
  </si>
  <si>
    <t>（四）</t>
  </si>
  <si>
    <t>公园景区及绿化建设</t>
  </si>
  <si>
    <r>
      <rPr>
        <sz val="12"/>
        <rFont val="宋体"/>
        <charset val="134"/>
      </rPr>
      <t>九华山公园景观提升工程</t>
    </r>
  </si>
  <si>
    <r>
      <rPr>
        <sz val="12"/>
        <rFont val="宋体"/>
        <charset val="134"/>
      </rPr>
      <t>对九华山公园绿化提档升级</t>
    </r>
  </si>
  <si>
    <r>
      <rPr>
        <sz val="12"/>
        <rFont val="宋体"/>
        <charset val="134"/>
      </rPr>
      <t>区建设局</t>
    </r>
  </si>
  <si>
    <r>
      <rPr>
        <sz val="12"/>
        <rFont val="宋体"/>
        <charset val="134"/>
      </rPr>
      <t>区城市公园管理中心</t>
    </r>
  </si>
  <si>
    <r>
      <rPr>
        <sz val="12"/>
        <rFont val="宋体"/>
        <charset val="134"/>
      </rPr>
      <t>区计划</t>
    </r>
  </si>
  <si>
    <t>和平公园东园钟楼修缮工程</t>
  </si>
  <si>
    <r>
      <rPr>
        <sz val="12"/>
        <rFont val="宋体"/>
        <charset val="134"/>
      </rPr>
      <t>对和平公园东园钟楼进行加固修复</t>
    </r>
  </si>
  <si>
    <r>
      <rPr>
        <sz val="12"/>
        <rFont val="Times New Roman"/>
        <charset val="134"/>
      </rPr>
      <t>2022</t>
    </r>
    <r>
      <rPr>
        <sz val="12"/>
        <rFont val="宋体"/>
        <charset val="134"/>
      </rPr>
      <t>年三季度</t>
    </r>
  </si>
  <si>
    <t>区建设局</t>
  </si>
  <si>
    <t>区文旅局
区环境集团</t>
  </si>
  <si>
    <r>
      <rPr>
        <sz val="12"/>
        <rFont val="宋体"/>
        <charset val="134"/>
      </rPr>
      <t>盛和家园北侧绿地改造工程</t>
    </r>
  </si>
  <si>
    <r>
      <rPr>
        <sz val="12"/>
        <rFont val="宋体"/>
        <charset val="134"/>
      </rPr>
      <t>位于盛和家园北侧，面积约</t>
    </r>
    <r>
      <rPr>
        <sz val="12"/>
        <rFont val="Times New Roman"/>
        <charset val="134"/>
      </rPr>
      <t>1300</t>
    </r>
    <r>
      <rPr>
        <sz val="12"/>
        <rFont val="宋体"/>
        <charset val="134"/>
      </rPr>
      <t>平方米，对现状绿地改造、打造小品等</t>
    </r>
  </si>
  <si>
    <t>孝陵卫街道办事处
区环境集团</t>
  </si>
  <si>
    <r>
      <rPr>
        <sz val="12"/>
        <rFont val="宋体"/>
        <charset val="134"/>
      </rPr>
      <t>水景公园和文化艺术中心新建工程</t>
    </r>
  </si>
  <si>
    <r>
      <rPr>
        <sz val="12"/>
        <rFont val="宋体"/>
        <charset val="134"/>
      </rPr>
      <t>文化艺术中心占地约</t>
    </r>
    <r>
      <rPr>
        <sz val="12"/>
        <rFont val="Times New Roman"/>
        <charset val="134"/>
      </rPr>
      <t>4600</t>
    </r>
    <r>
      <rPr>
        <sz val="12"/>
        <rFont val="宋体"/>
        <charset val="134"/>
      </rPr>
      <t>平方米，控高</t>
    </r>
    <r>
      <rPr>
        <sz val="12"/>
        <rFont val="Times New Roman"/>
        <charset val="134"/>
      </rPr>
      <t>16</t>
    </r>
    <r>
      <rPr>
        <sz val="12"/>
        <rFont val="宋体"/>
        <charset val="134"/>
      </rPr>
      <t>米，水景公园绿地面积</t>
    </r>
    <r>
      <rPr>
        <sz val="12"/>
        <rFont val="Times New Roman"/>
        <charset val="134"/>
      </rPr>
      <t>15900</t>
    </r>
    <r>
      <rPr>
        <sz val="12"/>
        <rFont val="宋体"/>
        <charset val="134"/>
      </rPr>
      <t>平方米，广场面积</t>
    </r>
    <r>
      <rPr>
        <sz val="12"/>
        <rFont val="Times New Roman"/>
        <charset val="134"/>
      </rPr>
      <t>3200</t>
    </r>
    <r>
      <rPr>
        <sz val="12"/>
        <rFont val="宋体"/>
        <charset val="134"/>
      </rPr>
      <t>平方米，水域面积</t>
    </r>
    <r>
      <rPr>
        <sz val="12"/>
        <rFont val="Times New Roman"/>
        <charset val="134"/>
      </rPr>
      <t>12500</t>
    </r>
    <r>
      <rPr>
        <sz val="12"/>
        <rFont val="宋体"/>
        <charset val="134"/>
      </rPr>
      <t>平方米</t>
    </r>
  </si>
  <si>
    <r>
      <rPr>
        <sz val="12"/>
        <rFont val="宋体"/>
        <charset val="134"/>
      </rPr>
      <t>办理建设
前期手续</t>
    </r>
  </si>
  <si>
    <r>
      <rPr>
        <sz val="12"/>
        <rFont val="宋体"/>
        <charset val="134"/>
      </rPr>
      <t>铁管委</t>
    </r>
  </si>
  <si>
    <t>（五）</t>
  </si>
  <si>
    <t>污水处理及收集系统建设</t>
  </si>
  <si>
    <r>
      <rPr>
        <sz val="12"/>
        <rFont val="宋体"/>
        <charset val="134"/>
      </rPr>
      <t>仙林污水收集系统污水管网（仙林大道污水泵站出水压力管、下游重力管</t>
    </r>
    <r>
      <rPr>
        <sz val="12"/>
        <rFont val="Times New Roman"/>
        <charset val="134"/>
      </rPr>
      <t>(</t>
    </r>
    <r>
      <rPr>
        <sz val="12"/>
        <rFont val="宋体"/>
        <charset val="134"/>
      </rPr>
      <t>仙林大道南侧</t>
    </r>
    <r>
      <rPr>
        <sz val="12"/>
        <rFont val="Times New Roman"/>
        <charset val="134"/>
      </rPr>
      <t>)</t>
    </r>
    <r>
      <rPr>
        <sz val="12"/>
        <rFont val="宋体"/>
        <charset val="134"/>
      </rPr>
      <t>）新改建工程</t>
    </r>
  </si>
  <si>
    <r>
      <rPr>
        <sz val="12"/>
        <rFont val="Times New Roman"/>
        <charset val="134"/>
      </rPr>
      <t>1.</t>
    </r>
    <r>
      <rPr>
        <sz val="12"/>
        <rFont val="宋体"/>
        <charset val="134"/>
      </rPr>
      <t>仙林大道污水泵站出水压力管改造，管径</t>
    </r>
    <r>
      <rPr>
        <sz val="12"/>
        <rFont val="Times New Roman"/>
        <charset val="134"/>
      </rPr>
      <t>DN600</t>
    </r>
    <r>
      <rPr>
        <sz val="12"/>
        <rFont val="宋体"/>
        <charset val="134"/>
      </rPr>
      <t>，长度约</t>
    </r>
    <r>
      <rPr>
        <sz val="12"/>
        <rFont val="Times New Roman"/>
        <charset val="134"/>
      </rPr>
      <t>550m</t>
    </r>
    <r>
      <rPr>
        <sz val="12"/>
        <rFont val="宋体"/>
        <charset val="134"/>
      </rPr>
      <t>；</t>
    </r>
    <r>
      <rPr>
        <sz val="12"/>
        <rFont val="Times New Roman"/>
        <charset val="134"/>
      </rPr>
      <t>2.</t>
    </r>
    <r>
      <rPr>
        <sz val="12"/>
        <rFont val="宋体"/>
        <charset val="134"/>
      </rPr>
      <t>仙林大道南侧下游重力管改造，管径</t>
    </r>
    <r>
      <rPr>
        <sz val="12"/>
        <rFont val="Times New Roman"/>
        <charset val="134"/>
      </rPr>
      <t>DN1000—DN1200</t>
    </r>
    <r>
      <rPr>
        <sz val="12"/>
        <rFont val="宋体"/>
        <charset val="134"/>
      </rPr>
      <t>，长度约</t>
    </r>
    <r>
      <rPr>
        <sz val="12"/>
        <rFont val="Times New Roman"/>
        <charset val="134"/>
      </rPr>
      <t>5300m</t>
    </r>
    <r>
      <rPr>
        <sz val="12"/>
        <rFont val="宋体"/>
        <charset val="134"/>
      </rPr>
      <t>管道改造总长度约</t>
    </r>
    <r>
      <rPr>
        <sz val="12"/>
        <rFont val="Times New Roman"/>
        <charset val="134"/>
      </rPr>
      <t>5850m</t>
    </r>
  </si>
  <si>
    <r>
      <rPr>
        <sz val="12"/>
        <rFont val="宋体"/>
        <charset val="134"/>
      </rPr>
      <t>宁水建〔</t>
    </r>
    <r>
      <rPr>
        <sz val="12"/>
        <rFont val="Times New Roman"/>
        <charset val="134"/>
      </rPr>
      <t>2020</t>
    </r>
    <r>
      <rPr>
        <sz val="12"/>
        <rFont val="宋体"/>
        <charset val="134"/>
      </rPr>
      <t>〕</t>
    </r>
    <r>
      <rPr>
        <sz val="12"/>
        <rFont val="Times New Roman"/>
        <charset val="134"/>
      </rPr>
      <t>316</t>
    </r>
    <r>
      <rPr>
        <sz val="12"/>
        <rFont val="宋体"/>
        <charset val="134"/>
      </rPr>
      <t>号</t>
    </r>
  </si>
  <si>
    <r>
      <rPr>
        <sz val="12"/>
        <rFont val="宋体"/>
        <charset val="134"/>
      </rPr>
      <t>市水务集团
玄武区政府
栖霞区政府
仙林大学城管委会</t>
    </r>
  </si>
  <si>
    <r>
      <rPr>
        <sz val="12"/>
        <rFont val="宋体"/>
        <charset val="134"/>
      </rPr>
      <t>市水务集团</t>
    </r>
  </si>
  <si>
    <r>
      <rPr>
        <sz val="12"/>
        <rFont val="宋体"/>
        <charset val="134"/>
      </rPr>
      <t>内秦淮河截流系统改造工程（一期）</t>
    </r>
  </si>
  <si>
    <r>
      <rPr>
        <sz val="12"/>
        <rFont val="宋体"/>
        <charset val="134"/>
      </rPr>
      <t>对西家大塘、珠江路九华山沟、瑞金路等三处截流点进行改造，新建雨水调蓄池一座</t>
    </r>
  </si>
  <si>
    <t>2020-2022</t>
  </si>
  <si>
    <r>
      <rPr>
        <sz val="12"/>
        <rFont val="宋体"/>
        <charset val="134"/>
      </rPr>
      <t>宁水建〔</t>
    </r>
    <r>
      <rPr>
        <sz val="12"/>
        <rFont val="Times New Roman"/>
        <charset val="134"/>
      </rPr>
      <t>2020</t>
    </r>
    <r>
      <rPr>
        <sz val="12"/>
        <rFont val="宋体"/>
        <charset val="134"/>
      </rPr>
      <t>〕</t>
    </r>
    <r>
      <rPr>
        <sz val="12"/>
        <rFont val="Times New Roman"/>
        <charset val="134"/>
      </rPr>
      <t>231</t>
    </r>
    <r>
      <rPr>
        <sz val="12"/>
        <rFont val="宋体"/>
        <charset val="134"/>
      </rPr>
      <t>号</t>
    </r>
  </si>
  <si>
    <r>
      <rPr>
        <sz val="12"/>
        <rFont val="宋体"/>
        <charset val="134"/>
      </rPr>
      <t>市水务集团
秦淮区政府
玄武区政府</t>
    </r>
  </si>
  <si>
    <t>（六）</t>
  </si>
  <si>
    <t>环卫设施建设</t>
  </si>
  <si>
    <t>玄武区循环经济产业园</t>
  </si>
  <si>
    <r>
      <rPr>
        <sz val="12"/>
        <rFont val="宋体"/>
        <charset val="134"/>
      </rPr>
      <t>选址新建一座垃圾分类转运中心集日处理量</t>
    </r>
    <r>
      <rPr>
        <sz val="12"/>
        <rFont val="Times New Roman"/>
        <charset val="134"/>
      </rPr>
      <t>320</t>
    </r>
    <r>
      <rPr>
        <sz val="12"/>
        <rFont val="宋体"/>
        <charset val="134"/>
      </rPr>
      <t>吨其他垃圾、</t>
    </r>
    <r>
      <rPr>
        <sz val="12"/>
        <rFont val="Times New Roman"/>
        <charset val="134"/>
      </rPr>
      <t>80</t>
    </r>
    <r>
      <rPr>
        <sz val="12"/>
        <rFont val="宋体"/>
        <charset val="134"/>
      </rPr>
      <t>吨餐厨垃圾转运站、大件垃圾及配套用房等多功能于一体的综合体</t>
    </r>
  </si>
  <si>
    <t>2022-2023</t>
  </si>
  <si>
    <r>
      <rPr>
        <sz val="12"/>
        <rFont val="宋体"/>
        <charset val="134"/>
      </rPr>
      <t>完成地下主体工程</t>
    </r>
  </si>
  <si>
    <t>区城管局</t>
  </si>
  <si>
    <t>投资不含征地及场外道路等费用</t>
  </si>
  <si>
    <t>（七）</t>
  </si>
  <si>
    <t>其他项目</t>
  </si>
  <si>
    <r>
      <rPr>
        <sz val="12"/>
        <rFont val="宋体"/>
        <charset val="134"/>
      </rPr>
      <t>玄武区雨水检查井防坠网安装专项工程</t>
    </r>
  </si>
  <si>
    <r>
      <rPr>
        <sz val="12"/>
        <rFont val="宋体"/>
        <charset val="134"/>
      </rPr>
      <t>对玄武区道路雨水井安装防坠网，消除井盖破损或汛期顶盖造成的安全隐患风险。</t>
    </r>
  </si>
  <si>
    <r>
      <rPr>
        <sz val="12"/>
        <rFont val="宋体"/>
        <charset val="134"/>
      </rPr>
      <t>玄武区污水管网提质增效和节水型社会达标创建拾遗补漏工程</t>
    </r>
  </si>
  <si>
    <r>
      <rPr>
        <sz val="12"/>
        <rFont val="宋体"/>
        <charset val="134"/>
      </rPr>
      <t>对玄武区污水管网提质增效和节水型社会达标区创建中存在的局部问题进行工程整治提升和咨询评估，完成市级下达的创建目标。</t>
    </r>
  </si>
  <si>
    <t>三</t>
  </si>
  <si>
    <t>市政公用基础设施建设</t>
  </si>
  <si>
    <t>市政道路建设</t>
  </si>
  <si>
    <r>
      <rPr>
        <sz val="12"/>
        <rFont val="宋体"/>
        <charset val="134"/>
      </rPr>
      <t>文枢西路西延工程</t>
    </r>
  </si>
  <si>
    <r>
      <rPr>
        <sz val="12"/>
        <rFont val="宋体"/>
        <charset val="134"/>
      </rPr>
      <t>打通断头路：西起紫金东郡幼儿园，东至南师附小仙鹤门分校，长约</t>
    </r>
    <r>
      <rPr>
        <sz val="12"/>
        <rFont val="Times New Roman"/>
        <charset val="134"/>
      </rPr>
      <t>480</t>
    </r>
    <r>
      <rPr>
        <sz val="12"/>
        <rFont val="宋体"/>
        <charset val="134"/>
      </rPr>
      <t>米。对两端接线现状道路整治出新：包括苏中路路口以西至紫金东郡幼儿园段，以及南师附小仙鹤门分校至土城头路以东段，长约</t>
    </r>
    <r>
      <rPr>
        <sz val="12"/>
        <rFont val="Times New Roman"/>
        <charset val="134"/>
      </rPr>
      <t>876</t>
    </r>
    <r>
      <rPr>
        <sz val="12"/>
        <rFont val="宋体"/>
        <charset val="134"/>
      </rPr>
      <t>米。全长约</t>
    </r>
    <r>
      <rPr>
        <sz val="12"/>
        <rFont val="Times New Roman"/>
        <charset val="134"/>
      </rPr>
      <t>1356</t>
    </r>
    <r>
      <rPr>
        <sz val="12"/>
        <rFont val="宋体"/>
        <charset val="134"/>
      </rPr>
      <t>米</t>
    </r>
  </si>
  <si>
    <r>
      <rPr>
        <sz val="12"/>
        <rFont val="宋体"/>
        <charset val="134"/>
      </rPr>
      <t>宁建审字〔</t>
    </r>
    <r>
      <rPr>
        <sz val="12"/>
        <rFont val="Times New Roman"/>
        <charset val="134"/>
      </rPr>
      <t>2020</t>
    </r>
    <r>
      <rPr>
        <sz val="12"/>
        <rFont val="宋体"/>
        <charset val="134"/>
      </rPr>
      <t>〕</t>
    </r>
    <r>
      <rPr>
        <sz val="12"/>
        <rFont val="Times New Roman"/>
        <charset val="134"/>
      </rPr>
      <t>322</t>
    </r>
    <r>
      <rPr>
        <sz val="12"/>
        <rFont val="宋体"/>
        <charset val="134"/>
      </rPr>
      <t>号</t>
    </r>
  </si>
  <si>
    <r>
      <rPr>
        <sz val="12"/>
        <rFont val="Times New Roman"/>
        <charset val="134"/>
      </rPr>
      <t>2021</t>
    </r>
    <r>
      <rPr>
        <sz val="12"/>
        <rFont val="宋体"/>
        <charset val="134"/>
      </rPr>
      <t>三季度</t>
    </r>
  </si>
  <si>
    <t>区建设局
徐庄高新区</t>
  </si>
  <si>
    <r>
      <rPr>
        <sz val="12"/>
        <rFont val="宋体"/>
        <charset val="134"/>
      </rPr>
      <t>新庄立交地下过街通道建设工程</t>
    </r>
  </si>
  <si>
    <r>
      <rPr>
        <sz val="12"/>
        <rFont val="宋体"/>
        <charset val="134"/>
      </rPr>
      <t>完善新庄立交人行过街功能，修建下穿玄武大道、红山路地下人行过街通道，同时为提高通道使用价值，预留接口同地铁</t>
    </r>
    <r>
      <rPr>
        <sz val="12"/>
        <rFont val="Times New Roman"/>
        <charset val="134"/>
      </rPr>
      <t>3</t>
    </r>
    <r>
      <rPr>
        <sz val="12"/>
        <rFont val="宋体"/>
        <charset val="134"/>
      </rPr>
      <t>号线新庄站连接</t>
    </r>
  </si>
  <si>
    <r>
      <rPr>
        <sz val="12"/>
        <rFont val="Times New Roman"/>
        <charset val="134"/>
      </rPr>
      <t xml:space="preserve">16800
</t>
    </r>
    <r>
      <rPr>
        <sz val="12"/>
        <rFont val="宋体"/>
        <charset val="134"/>
      </rPr>
      <t>（玄武区</t>
    </r>
    <r>
      <rPr>
        <sz val="12"/>
        <rFont val="Times New Roman"/>
        <charset val="134"/>
      </rPr>
      <t>2600</t>
    </r>
    <r>
      <rPr>
        <sz val="12"/>
        <rFont val="宋体"/>
        <charset val="134"/>
      </rPr>
      <t>）</t>
    </r>
  </si>
  <si>
    <r>
      <rPr>
        <sz val="12"/>
        <rFont val="宋体"/>
        <charset val="134"/>
      </rPr>
      <t>宁建审字〔</t>
    </r>
    <r>
      <rPr>
        <sz val="12"/>
        <rFont val="Times New Roman"/>
        <charset val="134"/>
      </rPr>
      <t>2020</t>
    </r>
    <r>
      <rPr>
        <sz val="12"/>
        <rFont val="宋体"/>
        <charset val="134"/>
      </rPr>
      <t>〕</t>
    </r>
    <r>
      <rPr>
        <sz val="12"/>
        <rFont val="Times New Roman"/>
        <charset val="134"/>
      </rPr>
      <t>104</t>
    </r>
    <r>
      <rPr>
        <sz val="12"/>
        <rFont val="宋体"/>
        <charset val="134"/>
      </rPr>
      <t>号</t>
    </r>
  </si>
  <si>
    <r>
      <rPr>
        <sz val="12"/>
        <rFont val="Times New Roman"/>
        <charset val="134"/>
      </rPr>
      <t>2021</t>
    </r>
    <r>
      <rPr>
        <sz val="12"/>
        <rFont val="宋体"/>
        <charset val="134"/>
      </rPr>
      <t>年</t>
    </r>
    <r>
      <rPr>
        <sz val="12"/>
        <rFont val="Times New Roman"/>
        <charset val="134"/>
      </rPr>
      <t>5</t>
    </r>
    <r>
      <rPr>
        <sz val="12"/>
        <rFont val="宋体"/>
        <charset val="134"/>
      </rPr>
      <t>月</t>
    </r>
  </si>
  <si>
    <t>市建委
市城建集团
高力集团
锁金村街道办事处</t>
  </si>
  <si>
    <r>
      <rPr>
        <sz val="12"/>
        <rFont val="宋体"/>
        <charset val="134"/>
      </rPr>
      <t>市城建集团</t>
    </r>
  </si>
  <si>
    <r>
      <rPr>
        <sz val="12"/>
        <rFont val="宋体"/>
        <charset val="134"/>
      </rPr>
      <t>百子亭北路道路建设工程</t>
    </r>
  </si>
  <si>
    <r>
      <rPr>
        <sz val="12"/>
        <rFont val="宋体"/>
        <charset val="134"/>
      </rPr>
      <t>起于中央路，止于百子亭路，总长度</t>
    </r>
    <r>
      <rPr>
        <sz val="12"/>
        <rFont val="Times New Roman"/>
        <charset val="134"/>
      </rPr>
      <t>110</t>
    </r>
    <r>
      <rPr>
        <sz val="12"/>
        <rFont val="宋体"/>
        <charset val="134"/>
      </rPr>
      <t>米</t>
    </r>
  </si>
  <si>
    <r>
      <rPr>
        <sz val="12"/>
        <rFont val="宋体"/>
        <charset val="134"/>
      </rPr>
      <t>玄建字〔</t>
    </r>
    <r>
      <rPr>
        <sz val="12"/>
        <rFont val="Times New Roman"/>
        <charset val="134"/>
      </rPr>
      <t>2021</t>
    </r>
    <r>
      <rPr>
        <sz val="12"/>
        <rFont val="宋体"/>
        <charset val="134"/>
      </rPr>
      <t>〕</t>
    </r>
    <r>
      <rPr>
        <sz val="12"/>
        <rFont val="Times New Roman"/>
        <charset val="134"/>
      </rPr>
      <t>101</t>
    </r>
    <r>
      <rPr>
        <sz val="12"/>
        <rFont val="宋体"/>
        <charset val="134"/>
      </rPr>
      <t>号</t>
    </r>
  </si>
  <si>
    <r>
      <rPr>
        <sz val="12"/>
        <rFont val="宋体"/>
        <charset val="134"/>
      </rPr>
      <t>道路建设完成</t>
    </r>
  </si>
  <si>
    <t>玄武门街道办事处
区城建集团</t>
  </si>
  <si>
    <t>上乘庵等道路建设工程</t>
  </si>
  <si>
    <r>
      <rPr>
        <sz val="12"/>
        <rFont val="宋体"/>
        <charset val="134"/>
      </rPr>
      <t>原塘坊桥及停车场现状市政管线受德基三期施工影响，需进行迁改，涉及到市政管线有给水管、雨污水管、燃气管、电力通信架空电杆及排管、军用电缆等。新建</t>
    </r>
    <r>
      <rPr>
        <sz val="12"/>
        <rFont val="Times New Roman"/>
        <charset val="134"/>
      </rPr>
      <t>3</t>
    </r>
    <r>
      <rPr>
        <sz val="12"/>
        <rFont val="宋体"/>
        <charset val="134"/>
      </rPr>
      <t>条支路总长约</t>
    </r>
    <r>
      <rPr>
        <sz val="12"/>
        <rFont val="Times New Roman"/>
        <charset val="134"/>
      </rPr>
      <t>800</t>
    </r>
    <r>
      <rPr>
        <sz val="12"/>
        <rFont val="宋体"/>
        <charset val="134"/>
      </rPr>
      <t>米，路幅度宽</t>
    </r>
    <r>
      <rPr>
        <sz val="12"/>
        <rFont val="Times New Roman"/>
        <charset val="134"/>
      </rPr>
      <t>7-13</t>
    </r>
    <r>
      <rPr>
        <sz val="12"/>
        <rFont val="宋体"/>
        <charset val="134"/>
      </rPr>
      <t>米不等，双向二车道，为城市支路。道路西起塘坊桥、东至洪武北路，南至青石街，北至保险大楼围墙</t>
    </r>
  </si>
  <si>
    <r>
      <rPr>
        <sz val="12"/>
        <rFont val="宋体"/>
        <charset val="134"/>
      </rPr>
      <t>管线迁移完成，建设施工便道供地块建设</t>
    </r>
  </si>
  <si>
    <t>新街口街道办事处
区城建集团</t>
  </si>
  <si>
    <r>
      <rPr>
        <sz val="12"/>
        <rFont val="宋体"/>
        <charset val="134"/>
      </rPr>
      <t>阅武路道路新建工程</t>
    </r>
  </si>
  <si>
    <r>
      <rPr>
        <sz val="12"/>
        <rFont val="宋体"/>
        <charset val="134"/>
      </rPr>
      <t>北起现状华飞路，南至现状红山南路；红藤路东延（文五路）西起现状北苑东路，东至阅武路</t>
    </r>
  </si>
  <si>
    <t>2022-2025</t>
  </si>
  <si>
    <r>
      <rPr>
        <sz val="12"/>
        <rFont val="宋体"/>
        <charset val="134"/>
      </rPr>
      <t>玄建字〔</t>
    </r>
    <r>
      <rPr>
        <sz val="12"/>
        <rFont val="Times New Roman"/>
        <charset val="134"/>
      </rPr>
      <t>2020</t>
    </r>
    <r>
      <rPr>
        <sz val="12"/>
        <rFont val="宋体"/>
        <charset val="134"/>
      </rPr>
      <t>〕</t>
    </r>
    <r>
      <rPr>
        <sz val="12"/>
        <rFont val="Times New Roman"/>
        <charset val="134"/>
      </rPr>
      <t>61</t>
    </r>
    <r>
      <rPr>
        <sz val="12"/>
        <rFont val="宋体"/>
        <charset val="134"/>
      </rPr>
      <t>号</t>
    </r>
  </si>
  <si>
    <r>
      <rPr>
        <sz val="12"/>
        <rFont val="宋体"/>
        <charset val="134"/>
      </rPr>
      <t>开工建设</t>
    </r>
  </si>
  <si>
    <t>积淹水点整治</t>
  </si>
  <si>
    <t>环陵路下穿玄武大道段积淹水改造工程</t>
  </si>
  <si>
    <t>对环陵路穿玄武大道段进行排水设施改在，增加收水井篦及紫金山山水排水通路，解决汛期道路积水问题</t>
  </si>
  <si>
    <t>宁水运管〔2021〕586号</t>
  </si>
  <si>
    <t>公厕新改建</t>
  </si>
  <si>
    <r>
      <rPr>
        <sz val="12"/>
        <rFont val="宋体"/>
        <charset val="134"/>
      </rPr>
      <t>新建</t>
    </r>
    <r>
      <rPr>
        <sz val="12"/>
        <rFont val="Times New Roman"/>
        <charset val="134"/>
      </rPr>
      <t>2</t>
    </r>
    <r>
      <rPr>
        <sz val="12"/>
        <rFont val="宋体"/>
        <charset val="134"/>
      </rPr>
      <t>座公厕</t>
    </r>
  </si>
  <si>
    <r>
      <rPr>
        <sz val="12"/>
        <rFont val="宋体"/>
        <charset val="134"/>
      </rPr>
      <t>仙居雅苑农贸市场公厕（仙居雅苑南二门旁）、仙鹤新天地停车场公厕（仙鹤新天地停车场）</t>
    </r>
  </si>
  <si>
    <r>
      <rPr>
        <sz val="12"/>
        <rFont val="宋体"/>
        <charset val="134"/>
      </rPr>
      <t>宁建审字〔</t>
    </r>
    <r>
      <rPr>
        <sz val="12"/>
        <rFont val="Times New Roman"/>
        <charset val="134"/>
      </rPr>
      <t>2022</t>
    </r>
    <r>
      <rPr>
        <sz val="12"/>
        <rFont val="宋体"/>
        <charset val="134"/>
      </rPr>
      <t>〕</t>
    </r>
    <r>
      <rPr>
        <sz val="12"/>
        <rFont val="Times New Roman"/>
        <charset val="134"/>
      </rPr>
      <t>1</t>
    </r>
    <r>
      <rPr>
        <sz val="12"/>
        <rFont val="宋体"/>
        <charset val="134"/>
      </rPr>
      <t>号</t>
    </r>
  </si>
  <si>
    <r>
      <rPr>
        <sz val="12"/>
        <rFont val="宋体"/>
        <charset val="134"/>
      </rPr>
      <t>年底完工，并投入使用</t>
    </r>
  </si>
  <si>
    <r>
      <rPr>
        <sz val="12"/>
        <rFont val="宋体"/>
        <charset val="134"/>
      </rPr>
      <t>区城管局</t>
    </r>
  </si>
  <si>
    <t>公共交通设施建设</t>
  </si>
  <si>
    <r>
      <rPr>
        <sz val="12"/>
        <rFont val="宋体"/>
        <charset val="134"/>
      </rPr>
      <t>十三中锁金分校人防工程</t>
    </r>
  </si>
  <si>
    <r>
      <rPr>
        <sz val="12"/>
        <rFont val="宋体"/>
        <charset val="134"/>
      </rPr>
      <t>玄武区十三中锁金分校操场地下</t>
    </r>
    <r>
      <rPr>
        <sz val="12"/>
        <rFont val="Times New Roman"/>
        <charset val="134"/>
      </rPr>
      <t>,</t>
    </r>
    <r>
      <rPr>
        <sz val="12"/>
        <rFont val="宋体"/>
        <charset val="134"/>
      </rPr>
      <t>建筑面积约</t>
    </r>
    <r>
      <rPr>
        <sz val="12"/>
        <rFont val="Times New Roman"/>
        <charset val="134"/>
      </rPr>
      <t>11113</t>
    </r>
    <r>
      <rPr>
        <sz val="12"/>
        <rFont val="宋体"/>
        <charset val="134"/>
      </rPr>
      <t>平方米，停车位</t>
    </r>
    <r>
      <rPr>
        <sz val="12"/>
        <rFont val="Times New Roman"/>
        <charset val="134"/>
      </rPr>
      <t>250</t>
    </r>
    <r>
      <rPr>
        <sz val="12"/>
        <rFont val="宋体"/>
        <charset val="134"/>
      </rPr>
      <t>个</t>
    </r>
  </si>
  <si>
    <t>2019-2023</t>
  </si>
  <si>
    <r>
      <rPr>
        <sz val="12"/>
        <rFont val="宋体"/>
        <charset val="134"/>
      </rPr>
      <t>宁发改投资字〔</t>
    </r>
    <r>
      <rPr>
        <sz val="12"/>
        <rFont val="Times New Roman"/>
        <charset val="134"/>
      </rPr>
      <t>2019</t>
    </r>
    <r>
      <rPr>
        <sz val="12"/>
        <rFont val="宋体"/>
        <charset val="134"/>
      </rPr>
      <t>〕</t>
    </r>
    <r>
      <rPr>
        <sz val="12"/>
        <rFont val="Times New Roman"/>
        <charset val="134"/>
      </rPr>
      <t>399</t>
    </r>
    <r>
      <rPr>
        <sz val="12"/>
        <rFont val="宋体"/>
        <charset val="134"/>
      </rPr>
      <t>号</t>
    </r>
  </si>
  <si>
    <r>
      <rPr>
        <sz val="12"/>
        <rFont val="宋体"/>
        <charset val="134"/>
      </rPr>
      <t>竣工验收</t>
    </r>
  </si>
  <si>
    <r>
      <rPr>
        <sz val="12"/>
        <rFont val="宋体"/>
        <charset val="134"/>
      </rPr>
      <t>市人防办
区人防办</t>
    </r>
  </si>
  <si>
    <r>
      <rPr>
        <sz val="11"/>
        <rFont val="宋体"/>
        <charset val="134"/>
      </rPr>
      <t>锁金村街道办事处</t>
    </r>
  </si>
  <si>
    <r>
      <rPr>
        <sz val="12"/>
        <rFont val="宋体"/>
        <charset val="134"/>
      </rPr>
      <t>月苑片区人防工程</t>
    </r>
  </si>
  <si>
    <r>
      <rPr>
        <sz val="12"/>
        <rFont val="宋体"/>
        <charset val="134"/>
      </rPr>
      <t>玄武区体育活动中心和月苑南路下方</t>
    </r>
    <r>
      <rPr>
        <sz val="12"/>
        <rFont val="Times New Roman"/>
        <charset val="134"/>
      </rPr>
      <t>,</t>
    </r>
    <r>
      <rPr>
        <sz val="12"/>
        <rFont val="宋体"/>
        <charset val="134"/>
      </rPr>
      <t>建筑面积约</t>
    </r>
    <r>
      <rPr>
        <sz val="12"/>
        <rFont val="Times New Roman"/>
        <charset val="134"/>
      </rPr>
      <t>23500</t>
    </r>
    <r>
      <rPr>
        <sz val="12"/>
        <rFont val="宋体"/>
        <charset val="134"/>
      </rPr>
      <t>平方米，停车位约</t>
    </r>
    <r>
      <rPr>
        <sz val="12"/>
        <rFont val="Times New Roman"/>
        <charset val="134"/>
      </rPr>
      <t>440</t>
    </r>
    <r>
      <rPr>
        <sz val="12"/>
        <rFont val="宋体"/>
        <charset val="134"/>
      </rPr>
      <t>个</t>
    </r>
  </si>
  <si>
    <t>2021-2024</t>
  </si>
  <si>
    <r>
      <rPr>
        <sz val="12"/>
        <rFont val="宋体"/>
        <charset val="134"/>
      </rPr>
      <t>宁发改投资字〔</t>
    </r>
    <r>
      <rPr>
        <sz val="12"/>
        <rFont val="Times New Roman"/>
        <charset val="134"/>
      </rPr>
      <t>2020</t>
    </r>
    <r>
      <rPr>
        <sz val="12"/>
        <rFont val="宋体"/>
        <charset val="134"/>
      </rPr>
      <t>〕</t>
    </r>
    <r>
      <rPr>
        <sz val="12"/>
        <rFont val="Times New Roman"/>
        <charset val="134"/>
      </rPr>
      <t>305</t>
    </r>
    <r>
      <rPr>
        <sz val="12"/>
        <rFont val="宋体"/>
        <charset val="134"/>
      </rPr>
      <t>号</t>
    </r>
  </si>
  <si>
    <r>
      <rPr>
        <sz val="12"/>
        <rFont val="宋体"/>
        <charset val="134"/>
      </rPr>
      <t>完成基坑支护、桩基施工，开展土方外运</t>
    </r>
  </si>
  <si>
    <r>
      <rPr>
        <sz val="12"/>
        <rFont val="宋体"/>
        <charset val="134"/>
      </rPr>
      <t>市人防办</t>
    </r>
    <r>
      <rPr>
        <sz val="12"/>
        <rFont val="Times New Roman"/>
        <charset val="134"/>
      </rPr>
      <t xml:space="preserve">  </t>
    </r>
  </si>
  <si>
    <r>
      <rPr>
        <sz val="11"/>
        <rFont val="宋体"/>
        <charset val="134"/>
      </rPr>
      <t>区城建集团
红山街道办事处</t>
    </r>
  </si>
  <si>
    <r>
      <rPr>
        <sz val="12"/>
        <rFont val="宋体"/>
        <charset val="134"/>
      </rPr>
      <t>汇景佳园小区西侧边坡地质灾害治理</t>
    </r>
  </si>
  <si>
    <r>
      <rPr>
        <sz val="12"/>
        <rFont val="宋体"/>
        <charset val="134"/>
      </rPr>
      <t>对坡体表面进行清坡整理，新建挡墙、排水设施</t>
    </r>
  </si>
  <si>
    <t>玄武湖街道办事处</t>
  </si>
  <si>
    <t>区计划</t>
  </si>
  <si>
    <r>
      <rPr>
        <sz val="12"/>
        <rFont val="宋体"/>
        <charset val="134"/>
      </rPr>
      <t>韵致居小区东侧边坡地质灾害治理</t>
    </r>
  </si>
  <si>
    <t>铁管委</t>
  </si>
  <si>
    <t>皮研所周边环境整治工程</t>
  </si>
  <si>
    <t>周边环境提档升级</t>
  </si>
  <si>
    <r>
      <rPr>
        <sz val="12"/>
        <rFont val="宋体"/>
        <charset val="134"/>
      </rPr>
      <t>南京市玄武区红山消防救援站</t>
    </r>
  </si>
  <si>
    <r>
      <rPr>
        <sz val="12"/>
        <rFont val="宋体"/>
        <charset val="134"/>
      </rPr>
      <t>项目总用地面积约</t>
    </r>
    <r>
      <rPr>
        <sz val="12"/>
        <rFont val="Times New Roman"/>
        <charset val="134"/>
      </rPr>
      <t>4709.02</t>
    </r>
    <r>
      <rPr>
        <sz val="12"/>
        <rFont val="宋体"/>
        <charset val="134"/>
      </rPr>
      <t>平方米，总建筑面积</t>
    </r>
    <r>
      <rPr>
        <sz val="12"/>
        <rFont val="Times New Roman"/>
        <charset val="134"/>
      </rPr>
      <t>2457.20</t>
    </r>
    <r>
      <rPr>
        <sz val="12"/>
        <rFont val="宋体"/>
        <charset val="134"/>
      </rPr>
      <t>平方米，包含业务用房</t>
    </r>
    <r>
      <rPr>
        <sz val="12"/>
        <rFont val="Times New Roman"/>
        <charset val="134"/>
      </rPr>
      <t>1294.92</t>
    </r>
    <r>
      <rPr>
        <sz val="12"/>
        <rFont val="宋体"/>
        <charset val="134"/>
      </rPr>
      <t>平方米，业务附属用房</t>
    </r>
    <r>
      <rPr>
        <sz val="12"/>
        <rFont val="Times New Roman"/>
        <charset val="134"/>
      </rPr>
      <t>585.37</t>
    </r>
    <r>
      <rPr>
        <sz val="12"/>
        <rFont val="宋体"/>
        <charset val="134"/>
      </rPr>
      <t>平方米，辅助用房</t>
    </r>
    <r>
      <rPr>
        <sz val="12"/>
        <rFont val="Times New Roman"/>
        <charset val="134"/>
      </rPr>
      <t>576.91</t>
    </r>
    <r>
      <rPr>
        <sz val="12"/>
        <rFont val="宋体"/>
        <charset val="134"/>
      </rPr>
      <t>平方米。容积率</t>
    </r>
    <r>
      <rPr>
        <sz val="12"/>
        <rFont val="Times New Roman"/>
        <charset val="134"/>
      </rPr>
      <t>0.52</t>
    </r>
    <r>
      <rPr>
        <sz val="12"/>
        <rFont val="宋体"/>
        <charset val="134"/>
      </rPr>
      <t>。建设内容包括消防执勤楼、训练塔、门卫土建、安装、装修及室外配套工程等，项目位于玄武区墨香路与尧红路交叉口东北侧、紫金墨香苑东南侧</t>
    </r>
  </si>
  <si>
    <r>
      <rPr>
        <sz val="12"/>
        <rFont val="宋体"/>
        <charset val="134"/>
      </rPr>
      <t>可研阶段</t>
    </r>
  </si>
  <si>
    <r>
      <rPr>
        <sz val="12"/>
        <color theme="1"/>
        <rFont val="宋体"/>
        <charset val="134"/>
      </rPr>
      <t>尚塘村</t>
    </r>
    <r>
      <rPr>
        <sz val="12"/>
        <rFont val="Times New Roman"/>
        <charset val="134"/>
      </rPr>
      <t>10kv</t>
    </r>
    <r>
      <rPr>
        <sz val="12"/>
        <color theme="1"/>
        <rFont val="宋体"/>
        <charset val="134"/>
      </rPr>
      <t>开关站</t>
    </r>
  </si>
  <si>
    <r>
      <rPr>
        <sz val="12"/>
        <rFont val="宋体"/>
        <charset val="134"/>
      </rPr>
      <t>红山南路以南、地铁</t>
    </r>
    <r>
      <rPr>
        <sz val="12"/>
        <rFont val="Times New Roman"/>
        <charset val="134"/>
      </rPr>
      <t>9</t>
    </r>
    <r>
      <rPr>
        <sz val="12"/>
        <rFont val="宋体"/>
        <charset val="134"/>
      </rPr>
      <t>号线车辆段以东、墨香路以西的夹角处</t>
    </r>
    <r>
      <rPr>
        <sz val="12"/>
        <rFont val="Times New Roman"/>
        <charset val="134"/>
      </rPr>
      <t>,</t>
    </r>
    <r>
      <rPr>
        <sz val="12"/>
        <rFont val="宋体"/>
        <charset val="134"/>
      </rPr>
      <t>拟新建尚塘村</t>
    </r>
    <r>
      <rPr>
        <sz val="12"/>
        <rFont val="Times New Roman"/>
        <charset val="134"/>
      </rPr>
      <t>10</t>
    </r>
    <r>
      <rPr>
        <sz val="12"/>
        <rFont val="宋体"/>
        <charset val="134"/>
      </rPr>
      <t>千伏开关站</t>
    </r>
  </si>
  <si>
    <r>
      <rPr>
        <sz val="12"/>
        <rFont val="宋体"/>
        <charset val="134"/>
      </rPr>
      <t>华飞变电站</t>
    </r>
  </si>
  <si>
    <r>
      <rPr>
        <sz val="12"/>
        <rFont val="宋体"/>
        <charset val="134"/>
      </rPr>
      <t>华飞路与恒嘉路交叉口东南象限</t>
    </r>
    <r>
      <rPr>
        <sz val="12"/>
        <rFont val="Times New Roman"/>
        <charset val="134"/>
      </rPr>
      <t>,</t>
    </r>
    <r>
      <rPr>
        <sz val="12"/>
        <rFont val="宋体"/>
        <charset val="134"/>
      </rPr>
      <t>拟新建变电站厂房、站区电缆沟、给排水、绿化、道路及防洪设施等</t>
    </r>
  </si>
  <si>
    <t>四</t>
  </si>
  <si>
    <t>城市更新</t>
  </si>
  <si>
    <t>街巷整治</t>
  </si>
  <si>
    <r>
      <rPr>
        <sz val="12"/>
        <rFont val="宋体"/>
        <charset val="134"/>
      </rPr>
      <t>紫玄巷</t>
    </r>
  </si>
  <si>
    <r>
      <rPr>
        <sz val="12"/>
        <rFont val="宋体"/>
        <charset val="134"/>
      </rPr>
      <t>南起板仓街，北至板仓街</t>
    </r>
    <r>
      <rPr>
        <sz val="12"/>
        <rFont val="Times New Roman"/>
        <charset val="134"/>
      </rPr>
      <t>130</t>
    </r>
    <r>
      <rPr>
        <sz val="12"/>
        <rFont val="宋体"/>
        <charset val="134"/>
      </rPr>
      <t>号小区，长约</t>
    </r>
    <r>
      <rPr>
        <sz val="12"/>
        <rFont val="Times New Roman"/>
        <charset val="134"/>
      </rPr>
      <t>300</t>
    </r>
    <r>
      <rPr>
        <sz val="12"/>
        <rFont val="宋体"/>
        <charset val="134"/>
      </rPr>
      <t>米，宽约</t>
    </r>
    <r>
      <rPr>
        <sz val="12"/>
        <rFont val="Times New Roman"/>
        <charset val="134"/>
      </rPr>
      <t>6</t>
    </r>
    <r>
      <rPr>
        <sz val="12"/>
        <rFont val="宋体"/>
        <charset val="134"/>
      </rPr>
      <t>米主要建设内容：道路病害处理，新增雨污水管网，修缮道路两侧围墙，同步完善排水、绿化、路灯、交通工程等附属配套设施</t>
    </r>
  </si>
  <si>
    <r>
      <rPr>
        <sz val="12"/>
        <rFont val="宋体"/>
        <charset val="134"/>
      </rPr>
      <t>玄建字〔</t>
    </r>
    <r>
      <rPr>
        <sz val="12"/>
        <rFont val="Times New Roman"/>
        <charset val="134"/>
      </rPr>
      <t>2022</t>
    </r>
    <r>
      <rPr>
        <sz val="12"/>
        <rFont val="宋体"/>
        <charset val="134"/>
      </rPr>
      <t>〕</t>
    </r>
    <r>
      <rPr>
        <sz val="12"/>
        <rFont val="Times New Roman"/>
        <charset val="134"/>
      </rPr>
      <t>5</t>
    </r>
    <r>
      <rPr>
        <sz val="12"/>
        <rFont val="宋体"/>
        <charset val="134"/>
      </rPr>
      <t>号</t>
    </r>
  </si>
  <si>
    <t>锁金村街道办事处
区城建集团</t>
  </si>
  <si>
    <t>公共空间环境品质提升</t>
  </si>
  <si>
    <r>
      <rPr>
        <sz val="12"/>
        <rFont val="宋体"/>
        <charset val="134"/>
      </rPr>
      <t>玄武区香林寺沟片区环境综合整治工程</t>
    </r>
  </si>
  <si>
    <r>
      <rPr>
        <sz val="12"/>
        <rFont val="宋体"/>
        <charset val="134"/>
      </rPr>
      <t>玄武区梅园新村街道，北至农场巷南至北安门街。工程总投资估算</t>
    </r>
    <r>
      <rPr>
        <sz val="12"/>
        <rFont val="Times New Roman"/>
        <charset val="134"/>
      </rPr>
      <t>123450</t>
    </r>
    <r>
      <rPr>
        <sz val="12"/>
        <rFont val="宋体"/>
        <charset val="134"/>
      </rPr>
      <t>万元，其中前期征收</t>
    </r>
    <r>
      <rPr>
        <sz val="12"/>
        <rFont val="Times New Roman"/>
        <charset val="134"/>
      </rPr>
      <t>110000</t>
    </r>
    <r>
      <rPr>
        <sz val="12"/>
        <rFont val="宋体"/>
        <charset val="134"/>
      </rPr>
      <t>万元，工程建设</t>
    </r>
    <r>
      <rPr>
        <sz val="12"/>
        <rFont val="Times New Roman"/>
        <charset val="134"/>
      </rPr>
      <t>13450</t>
    </r>
    <r>
      <rPr>
        <sz val="12"/>
        <rFont val="宋体"/>
        <charset val="134"/>
      </rPr>
      <t>万元。实施内容：前期征收拆迁后，实施河道岸线景观建设、道路整治、绿地建设、建筑立面整治等。</t>
    </r>
  </si>
  <si>
    <t>2019-2022</t>
  </si>
  <si>
    <r>
      <rPr>
        <sz val="12"/>
        <rFont val="宋体"/>
        <charset val="134"/>
      </rPr>
      <t>宁建审字〔</t>
    </r>
    <r>
      <rPr>
        <sz val="12"/>
        <rFont val="Times New Roman"/>
        <charset val="134"/>
      </rPr>
      <t>2018</t>
    </r>
    <r>
      <rPr>
        <sz val="12"/>
        <rFont val="宋体"/>
        <charset val="134"/>
      </rPr>
      <t>〕</t>
    </r>
    <r>
      <rPr>
        <sz val="12"/>
        <rFont val="Times New Roman"/>
        <charset val="134"/>
      </rPr>
      <t>535</t>
    </r>
    <r>
      <rPr>
        <sz val="12"/>
        <rFont val="宋体"/>
        <charset val="134"/>
      </rPr>
      <t>号</t>
    </r>
  </si>
  <si>
    <t>2019.7.1</t>
  </si>
  <si>
    <r>
      <rPr>
        <sz val="12"/>
        <rFont val="宋体"/>
        <charset val="134"/>
      </rPr>
      <t xml:space="preserve">在征收完成的基础上完成香林寺路及香林寺沟路两条支路建设；待考古发掘完毕后，按文物主管部门要求完成北安门遗址区域绿地建设。
</t>
    </r>
  </si>
  <si>
    <t>小型城市客厅建设</t>
  </si>
  <si>
    <r>
      <rPr>
        <sz val="12"/>
        <rFont val="宋体"/>
        <charset val="134"/>
      </rPr>
      <t>小型城市客厅建设</t>
    </r>
  </si>
  <si>
    <r>
      <rPr>
        <sz val="12"/>
        <rFont val="宋体"/>
        <charset val="134"/>
      </rPr>
      <t>通过新建、改建、联合挂牌等方式完成</t>
    </r>
    <r>
      <rPr>
        <sz val="12"/>
        <rFont val="Times New Roman"/>
        <charset val="134"/>
      </rPr>
      <t>3</t>
    </r>
    <r>
      <rPr>
        <sz val="12"/>
        <rFont val="宋体"/>
        <charset val="134"/>
      </rPr>
      <t>处小型城市客厅设置</t>
    </r>
  </si>
  <si>
    <t>各有关单位</t>
  </si>
  <si>
    <r>
      <rPr>
        <sz val="12"/>
        <rFont val="宋体"/>
        <charset val="134"/>
      </rPr>
      <t>自筹资金，按政策，完成后市补贴
市对区考核项目</t>
    </r>
  </si>
  <si>
    <t>五</t>
  </si>
  <si>
    <t>安居保障建设</t>
  </si>
  <si>
    <t>老旧小区改造</t>
  </si>
  <si>
    <t>37</t>
  </si>
  <si>
    <r>
      <rPr>
        <sz val="12"/>
        <rFont val="宋体"/>
        <charset val="134"/>
      </rPr>
      <t>玄武区老旧小区改造</t>
    </r>
  </si>
  <si>
    <r>
      <rPr>
        <sz val="12"/>
        <rFont val="宋体"/>
        <charset val="134"/>
      </rPr>
      <t>玄武区</t>
    </r>
    <r>
      <rPr>
        <sz val="12"/>
        <rFont val="Times New Roman"/>
        <charset val="134"/>
      </rPr>
      <t>11</t>
    </r>
    <r>
      <rPr>
        <sz val="12"/>
        <rFont val="宋体"/>
        <charset val="134"/>
      </rPr>
      <t>个老旧小区改造，</t>
    </r>
    <r>
      <rPr>
        <sz val="12"/>
        <rFont val="Times New Roman"/>
        <charset val="134"/>
      </rPr>
      <t>138</t>
    </r>
    <r>
      <rPr>
        <sz val="12"/>
        <rFont val="宋体"/>
        <charset val="134"/>
      </rPr>
      <t>栋，面积</t>
    </r>
    <r>
      <rPr>
        <sz val="12"/>
        <rFont val="Times New Roman"/>
        <charset val="134"/>
      </rPr>
      <t>43.278</t>
    </r>
    <r>
      <rPr>
        <sz val="12"/>
        <rFont val="宋体"/>
        <charset val="134"/>
      </rPr>
      <t>万平方米，</t>
    </r>
    <r>
      <rPr>
        <sz val="12"/>
        <rFont val="Times New Roman"/>
        <charset val="134"/>
      </rPr>
      <t>5656</t>
    </r>
    <r>
      <rPr>
        <sz val="12"/>
        <rFont val="宋体"/>
        <charset val="134"/>
      </rPr>
      <t>户。</t>
    </r>
  </si>
  <si>
    <t>区房产局</t>
  </si>
  <si>
    <t>区城建集团</t>
  </si>
  <si>
    <r>
      <rPr>
        <sz val="12"/>
        <rFont val="宋体"/>
        <charset val="134"/>
      </rPr>
      <t>详见附表</t>
    </r>
    <r>
      <rPr>
        <sz val="12"/>
        <rFont val="Times New Roman"/>
        <charset val="134"/>
      </rPr>
      <t>1</t>
    </r>
  </si>
  <si>
    <t>危旧房改造</t>
  </si>
  <si>
    <r>
      <rPr>
        <sz val="12"/>
        <rFont val="宋体"/>
        <charset val="134"/>
      </rPr>
      <t>卫巷片区危旧房改造</t>
    </r>
  </si>
  <si>
    <r>
      <rPr>
        <sz val="12"/>
        <rFont val="宋体"/>
        <charset val="134"/>
      </rPr>
      <t>北至香居美苑小区，南至卫巷，西至丹凤新寓东区，东至卫巷</t>
    </r>
    <r>
      <rPr>
        <sz val="12"/>
        <rFont val="Times New Roman"/>
        <charset val="134"/>
      </rPr>
      <t>2</t>
    </r>
    <r>
      <rPr>
        <sz val="12"/>
        <rFont val="宋体"/>
        <charset val="134"/>
      </rPr>
      <t>号院。为续建项目，片区采取翻建方式实施，共有危旧房</t>
    </r>
    <r>
      <rPr>
        <sz val="12"/>
        <rFont val="Times New Roman"/>
        <charset val="134"/>
      </rPr>
      <t>10</t>
    </r>
    <r>
      <rPr>
        <sz val="12"/>
        <rFont val="宋体"/>
        <charset val="134"/>
      </rPr>
      <t>幢，居民</t>
    </r>
    <r>
      <rPr>
        <sz val="12"/>
        <rFont val="Times New Roman"/>
        <charset val="134"/>
      </rPr>
      <t>47</t>
    </r>
    <r>
      <rPr>
        <sz val="12"/>
        <rFont val="宋体"/>
        <charset val="134"/>
      </rPr>
      <t>户，面积</t>
    </r>
    <r>
      <rPr>
        <sz val="12"/>
        <rFont val="Times New Roman"/>
        <charset val="134"/>
      </rPr>
      <t>2640</t>
    </r>
    <r>
      <rPr>
        <sz val="12"/>
        <rFont val="宋体"/>
        <charset val="134"/>
      </rPr>
      <t>平方米</t>
    </r>
  </si>
  <si>
    <r>
      <rPr>
        <sz val="12"/>
        <rFont val="宋体"/>
        <charset val="134"/>
      </rPr>
      <t>玄发改备〔</t>
    </r>
    <r>
      <rPr>
        <sz val="12"/>
        <rFont val="Times New Roman"/>
        <charset val="134"/>
      </rPr>
      <t>2020</t>
    </r>
    <r>
      <rPr>
        <sz val="12"/>
        <rFont val="宋体"/>
        <charset val="134"/>
      </rPr>
      <t>〕</t>
    </r>
    <r>
      <rPr>
        <sz val="12"/>
        <rFont val="Times New Roman"/>
        <charset val="134"/>
      </rPr>
      <t>3</t>
    </r>
    <r>
      <rPr>
        <sz val="12"/>
        <rFont val="宋体"/>
        <charset val="134"/>
      </rPr>
      <t>号</t>
    </r>
  </si>
  <si>
    <r>
      <rPr>
        <sz val="12"/>
        <rFont val="Times New Roman"/>
        <charset val="134"/>
      </rPr>
      <t>2021</t>
    </r>
    <r>
      <rPr>
        <sz val="12"/>
        <rFont val="宋体"/>
        <charset val="134"/>
      </rPr>
      <t>年</t>
    </r>
  </si>
  <si>
    <t>区房产局
新街口街道办事处</t>
  </si>
  <si>
    <r>
      <rPr>
        <sz val="12"/>
        <rFont val="宋体"/>
        <charset val="134"/>
      </rPr>
      <t>区房产经营有限公司</t>
    </r>
  </si>
  <si>
    <t>保障房建设</t>
  </si>
  <si>
    <r>
      <rPr>
        <sz val="12"/>
        <rFont val="宋体"/>
        <charset val="134"/>
      </rPr>
      <t>仙鹤门保障房</t>
    </r>
  </si>
  <si>
    <r>
      <rPr>
        <sz val="12"/>
        <rFont val="宋体"/>
        <charset val="134"/>
      </rPr>
      <t>仙鹤门二号路以西，文枢西路以北，仙居华庭以东，行知实验幼儿园以南，不含已建幼儿园用地和拟与南京军区空军后勤部司令部置换用地，拟建保障性住房。建设房屋总建筑面积约</t>
    </r>
    <r>
      <rPr>
        <sz val="12"/>
        <rFont val="Times New Roman"/>
        <charset val="134"/>
      </rPr>
      <t>2.1</t>
    </r>
    <r>
      <rPr>
        <sz val="12"/>
        <rFont val="宋体"/>
        <charset val="134"/>
      </rPr>
      <t>万平方米及套数约</t>
    </r>
    <r>
      <rPr>
        <sz val="12"/>
        <rFont val="Times New Roman"/>
        <charset val="134"/>
      </rPr>
      <t>140</t>
    </r>
    <r>
      <rPr>
        <sz val="12"/>
        <rFont val="宋体"/>
        <charset val="134"/>
      </rPr>
      <t>套；地下两层，约</t>
    </r>
    <r>
      <rPr>
        <sz val="12"/>
        <rFont val="Times New Roman"/>
        <charset val="134"/>
      </rPr>
      <t>160</t>
    </r>
    <r>
      <rPr>
        <sz val="12"/>
        <rFont val="宋体"/>
        <charset val="134"/>
      </rPr>
      <t>停车位</t>
    </r>
  </si>
  <si>
    <r>
      <rPr>
        <sz val="12"/>
        <rFont val="宋体"/>
        <charset val="134"/>
      </rPr>
      <t>区房产局</t>
    </r>
  </si>
  <si>
    <r>
      <rPr>
        <sz val="12"/>
        <rFont val="宋体"/>
        <charset val="134"/>
      </rPr>
      <t>区城建集团
区文旅集团</t>
    </r>
  </si>
  <si>
    <t>租赁房建设</t>
  </si>
  <si>
    <r>
      <rPr>
        <sz val="12"/>
        <rFont val="宋体"/>
        <charset val="134"/>
      </rPr>
      <t>徐庄二期聚才公寓</t>
    </r>
  </si>
  <si>
    <r>
      <rPr>
        <sz val="12"/>
        <rFont val="宋体"/>
        <charset val="134"/>
      </rPr>
      <t>徐庄二期聚智园北侧，东至防护绿地，南至聚智园，西至经一路，建设总建筑面积约</t>
    </r>
    <r>
      <rPr>
        <sz val="12"/>
        <rFont val="Times New Roman"/>
        <charset val="134"/>
      </rPr>
      <t>5.1</t>
    </r>
    <r>
      <rPr>
        <sz val="12"/>
        <rFont val="宋体"/>
        <charset val="134"/>
      </rPr>
      <t>万㎡（地上</t>
    </r>
    <r>
      <rPr>
        <sz val="12"/>
        <rFont val="Times New Roman"/>
        <charset val="134"/>
      </rPr>
      <t>4.3</t>
    </r>
    <r>
      <rPr>
        <sz val="12"/>
        <rFont val="宋体"/>
        <charset val="134"/>
      </rPr>
      <t>万㎡，地下</t>
    </r>
    <r>
      <rPr>
        <sz val="12"/>
        <rFont val="Times New Roman"/>
        <charset val="134"/>
      </rPr>
      <t>0.8</t>
    </r>
    <r>
      <rPr>
        <sz val="12"/>
        <rFont val="宋体"/>
        <charset val="134"/>
      </rPr>
      <t>万㎡）单身职工公寓</t>
    </r>
  </si>
  <si>
    <r>
      <rPr>
        <sz val="12"/>
        <rFont val="宋体"/>
        <charset val="134"/>
      </rPr>
      <t>与东南集团联合开发</t>
    </r>
  </si>
  <si>
    <t>徐庄高新区</t>
  </si>
  <si>
    <r>
      <rPr>
        <sz val="16"/>
        <rFont val="方正书宋简体"/>
        <charset val="134"/>
      </rPr>
      <t xml:space="preserve"> </t>
    </r>
    <r>
      <rPr>
        <sz val="20"/>
        <rFont val="方正书宋简体"/>
        <charset val="134"/>
      </rPr>
      <t xml:space="preserve">附件1 </t>
    </r>
    <r>
      <rPr>
        <sz val="20"/>
        <rFont val="Times New Roman"/>
        <charset val="134"/>
      </rPr>
      <t xml:space="preserve">  </t>
    </r>
    <r>
      <rPr>
        <sz val="18"/>
        <rFont val="Times New Roman"/>
        <charset val="134"/>
      </rPr>
      <t xml:space="preserve">                                                                                                                                            
                                                                                                                                                               </t>
    </r>
    <r>
      <rPr>
        <sz val="26"/>
        <rFont val="Times New Roman"/>
        <charset val="134"/>
      </rPr>
      <t>2022</t>
    </r>
    <r>
      <rPr>
        <sz val="26"/>
        <rFont val="方正小标宋_GBK"/>
        <charset val="134"/>
      </rPr>
      <t>年玄武区小区改造</t>
    </r>
  </si>
  <si>
    <t>序号</t>
  </si>
  <si>
    <t>项目名称</t>
  </si>
  <si>
    <t>项目类别</t>
  </si>
  <si>
    <t>建设地点、规模及内容</t>
  </si>
  <si>
    <t>建设
年限</t>
  </si>
  <si>
    <t>总投资
（万元）</t>
  </si>
  <si>
    <t>立项文号</t>
  </si>
  <si>
    <t>计划
开工时间</t>
  </si>
  <si>
    <t>至2021年年底累计完成投资（对应工程量，非财务发生数）</t>
  </si>
  <si>
    <t>2022年
形象进度</t>
  </si>
  <si>
    <t>2022年计划投资
（万元）</t>
  </si>
  <si>
    <t>2022年投资构成（万元）</t>
  </si>
  <si>
    <t>责任
单位</t>
  </si>
  <si>
    <t>实施单位</t>
  </si>
  <si>
    <t>备注</t>
  </si>
  <si>
    <t>征地拆迁费用</t>
  </si>
  <si>
    <t>工程建设费用</t>
  </si>
  <si>
    <t>合计</t>
  </si>
  <si>
    <t>国省
补助</t>
  </si>
  <si>
    <t>市级财政</t>
  </si>
  <si>
    <t>市级国有企业自筹</t>
  </si>
  <si>
    <t>区（园区）自筹</t>
  </si>
  <si>
    <t>社会投资</t>
  </si>
  <si>
    <t>其他</t>
  </si>
  <si>
    <t>市城建
资金</t>
  </si>
  <si>
    <t>市其他
专项</t>
  </si>
  <si>
    <t>平台
板块</t>
  </si>
  <si>
    <t>区级
财政</t>
  </si>
  <si>
    <t>区企业
自筹</t>
  </si>
  <si>
    <r>
      <rPr>
        <sz val="12"/>
        <rFont val="方正楷体简体"/>
        <charset val="134"/>
      </rPr>
      <t>玄武区雍园</t>
    </r>
    <r>
      <rPr>
        <sz val="12"/>
        <rFont val="Times New Roman"/>
        <charset val="134"/>
      </rPr>
      <t>41</t>
    </r>
    <r>
      <rPr>
        <sz val="12"/>
        <rFont val="方正楷体简体"/>
        <charset val="134"/>
      </rPr>
      <t>号老旧小区改造</t>
    </r>
  </si>
  <si>
    <r>
      <rPr>
        <sz val="12"/>
        <rFont val="方正楷体简体"/>
        <charset val="134"/>
      </rPr>
      <t>雍园</t>
    </r>
    <r>
      <rPr>
        <sz val="12"/>
        <rFont val="Times New Roman"/>
        <charset val="134"/>
      </rPr>
      <t>41</t>
    </r>
    <r>
      <rPr>
        <sz val="12"/>
        <rFont val="方正楷体简体"/>
        <charset val="134"/>
      </rPr>
      <t>号（共计</t>
    </r>
    <r>
      <rPr>
        <sz val="12"/>
        <rFont val="Times New Roman"/>
        <charset val="134"/>
      </rPr>
      <t>5</t>
    </r>
    <r>
      <rPr>
        <sz val="12"/>
        <rFont val="方正楷体简体"/>
        <charset val="134"/>
      </rPr>
      <t>栋房屋，建筑面积约</t>
    </r>
    <r>
      <rPr>
        <sz val="12"/>
        <rFont val="Times New Roman"/>
        <charset val="134"/>
      </rPr>
      <t>1.72</t>
    </r>
    <r>
      <rPr>
        <sz val="12"/>
        <rFont val="方正楷体简体"/>
        <charset val="134"/>
      </rPr>
      <t>万平方米）主要建设内容为：在拆违拆破的基础上，修缮屋面防水、小区道路病害整治、清疏小区管网、完善绿化、路灯、安防等配套设施等。</t>
    </r>
  </si>
  <si>
    <r>
      <rPr>
        <sz val="12"/>
        <rFont val="方正楷体简体"/>
        <charset val="134"/>
      </rPr>
      <t>玄建字〔</t>
    </r>
    <r>
      <rPr>
        <sz val="12"/>
        <rFont val="Times New Roman"/>
        <charset val="134"/>
      </rPr>
      <t>2021</t>
    </r>
    <r>
      <rPr>
        <sz val="12"/>
        <rFont val="方正楷体简体"/>
        <charset val="134"/>
      </rPr>
      <t>〕</t>
    </r>
    <r>
      <rPr>
        <sz val="12"/>
        <rFont val="Times New Roman"/>
        <charset val="134"/>
      </rPr>
      <t>63</t>
    </r>
    <r>
      <rPr>
        <sz val="12"/>
        <rFont val="方正楷体简体"/>
        <charset val="134"/>
      </rPr>
      <t>号</t>
    </r>
  </si>
  <si>
    <t>区房产局
梅园新村街道办事处</t>
  </si>
  <si>
    <r>
      <rPr>
        <sz val="12"/>
        <rFont val="Times New Roman"/>
        <charset val="134"/>
      </rPr>
      <t>2021</t>
    </r>
    <r>
      <rPr>
        <sz val="12"/>
        <rFont val="方正楷体简体"/>
        <charset val="134"/>
      </rPr>
      <t>年提前实施项目</t>
    </r>
  </si>
  <si>
    <r>
      <rPr>
        <sz val="12"/>
        <rFont val="方正楷体简体"/>
        <charset val="134"/>
      </rPr>
      <t>玄武区钟灵街</t>
    </r>
    <r>
      <rPr>
        <sz val="12"/>
        <rFont val="Times New Roman"/>
        <charset val="134"/>
      </rPr>
      <t>48</t>
    </r>
    <r>
      <rPr>
        <sz val="12"/>
        <rFont val="方正楷体简体"/>
        <charset val="134"/>
      </rPr>
      <t>号老旧小区改造</t>
    </r>
  </si>
  <si>
    <r>
      <rPr>
        <sz val="12"/>
        <rFont val="方正楷体简体"/>
        <charset val="134"/>
      </rPr>
      <t>钟灵街</t>
    </r>
    <r>
      <rPr>
        <sz val="12"/>
        <rFont val="Times New Roman"/>
        <charset val="134"/>
      </rPr>
      <t>48</t>
    </r>
    <r>
      <rPr>
        <sz val="12"/>
        <rFont val="方正楷体简体"/>
        <charset val="134"/>
      </rPr>
      <t>号（共计</t>
    </r>
    <r>
      <rPr>
        <sz val="12"/>
        <rFont val="Times New Roman"/>
        <charset val="134"/>
      </rPr>
      <t>51</t>
    </r>
    <r>
      <rPr>
        <sz val="12"/>
        <rFont val="方正楷体简体"/>
        <charset val="134"/>
      </rPr>
      <t>栋房屋，建筑面积约</t>
    </r>
    <r>
      <rPr>
        <sz val="12"/>
        <rFont val="Times New Roman"/>
        <charset val="134"/>
      </rPr>
      <t>9.03</t>
    </r>
    <r>
      <rPr>
        <sz val="12"/>
        <rFont val="方正楷体简体"/>
        <charset val="134"/>
      </rPr>
      <t>万平方米）主要建设内容为：在拆违拆破的基础上，修缮屋面防水、小区道路病害整治、清疏小区管网、完善绿化、路灯、安防等配套设施等。</t>
    </r>
  </si>
  <si>
    <r>
      <rPr>
        <sz val="12"/>
        <rFont val="方正楷体简体"/>
        <charset val="134"/>
      </rPr>
      <t>玄建字〔</t>
    </r>
    <r>
      <rPr>
        <sz val="12"/>
        <rFont val="Times New Roman"/>
        <charset val="134"/>
      </rPr>
      <t>2021</t>
    </r>
    <r>
      <rPr>
        <sz val="12"/>
        <rFont val="方正楷体简体"/>
        <charset val="134"/>
      </rPr>
      <t>〕</t>
    </r>
    <r>
      <rPr>
        <sz val="12"/>
        <rFont val="Times New Roman"/>
        <charset val="134"/>
      </rPr>
      <t>23</t>
    </r>
    <r>
      <rPr>
        <sz val="12"/>
        <rFont val="方正楷体简体"/>
        <charset val="134"/>
      </rPr>
      <t>号</t>
    </r>
  </si>
  <si>
    <t>区房产局
孝陵卫街道办事处</t>
  </si>
  <si>
    <r>
      <rPr>
        <sz val="12"/>
        <rFont val="Times New Roman"/>
        <charset val="134"/>
      </rPr>
      <t>2021</t>
    </r>
    <r>
      <rPr>
        <sz val="12"/>
        <rFont val="方正楷体简体"/>
        <charset val="134"/>
      </rPr>
      <t>年提前实施项目（省农科院出资</t>
    </r>
    <r>
      <rPr>
        <sz val="12"/>
        <rFont val="Times New Roman"/>
        <charset val="134"/>
      </rPr>
      <t>40%</t>
    </r>
    <r>
      <rPr>
        <sz val="12"/>
        <rFont val="方正楷体简体"/>
        <charset val="134"/>
      </rPr>
      <t>）</t>
    </r>
  </si>
  <si>
    <t>玄武区警备区公寓老旧小区改造（明故宫路18号）</t>
  </si>
  <si>
    <r>
      <rPr>
        <sz val="12"/>
        <rFont val="方正楷体简体"/>
        <charset val="134"/>
      </rPr>
      <t>警备区公寓（共计</t>
    </r>
    <r>
      <rPr>
        <sz val="12"/>
        <rFont val="Times New Roman"/>
        <charset val="134"/>
      </rPr>
      <t>11</t>
    </r>
    <r>
      <rPr>
        <sz val="12"/>
        <rFont val="方正楷体简体"/>
        <charset val="134"/>
      </rPr>
      <t>栋房屋，建筑面积约</t>
    </r>
    <r>
      <rPr>
        <sz val="12"/>
        <rFont val="Times New Roman"/>
        <charset val="134"/>
      </rPr>
      <t>2.48</t>
    </r>
    <r>
      <rPr>
        <sz val="12"/>
        <rFont val="方正楷体简体"/>
        <charset val="134"/>
      </rPr>
      <t>万平方米，户数</t>
    </r>
    <r>
      <rPr>
        <sz val="12"/>
        <rFont val="Times New Roman"/>
        <charset val="134"/>
      </rPr>
      <t>290</t>
    </r>
    <r>
      <rPr>
        <sz val="12"/>
        <rFont val="方正楷体简体"/>
        <charset val="134"/>
      </rPr>
      <t>户）主要建设内容为：在拆违拆破的基础上，修缮屋面防水、小区道路病害整治、清疏小区管网、完善绿化、路灯、安防等配套设施等。</t>
    </r>
  </si>
  <si>
    <t>估衣廊8-18号</t>
  </si>
  <si>
    <r>
      <rPr>
        <sz val="12"/>
        <rFont val="方正楷体简体"/>
        <charset val="134"/>
      </rPr>
      <t>估衣廊</t>
    </r>
    <r>
      <rPr>
        <sz val="12"/>
        <rFont val="Times New Roman"/>
        <charset val="134"/>
      </rPr>
      <t>8-18</t>
    </r>
    <r>
      <rPr>
        <sz val="12"/>
        <rFont val="方正楷体简体"/>
        <charset val="134"/>
      </rPr>
      <t>号（共计</t>
    </r>
    <r>
      <rPr>
        <sz val="12"/>
        <rFont val="Times New Roman"/>
        <charset val="134"/>
      </rPr>
      <t>5</t>
    </r>
    <r>
      <rPr>
        <sz val="12"/>
        <rFont val="方正楷体简体"/>
        <charset val="134"/>
      </rPr>
      <t>幢，建筑面积约</t>
    </r>
    <r>
      <rPr>
        <sz val="12"/>
        <rFont val="Times New Roman"/>
        <charset val="134"/>
      </rPr>
      <t>2.1</t>
    </r>
    <r>
      <rPr>
        <sz val="12"/>
        <rFont val="方正楷体简体"/>
        <charset val="134"/>
      </rPr>
      <t>万平方米，户数</t>
    </r>
    <r>
      <rPr>
        <sz val="12"/>
        <rFont val="Times New Roman"/>
        <charset val="134"/>
      </rPr>
      <t>192</t>
    </r>
    <r>
      <rPr>
        <sz val="12"/>
        <rFont val="方正楷体简体"/>
        <charset val="134"/>
      </rPr>
      <t>户）主要建设内容为：在拆违拆破的基础上，修缮屋面防水、小区道路病害整治、清疏小区管网、完善绿化、路灯、安防等配套设施等。</t>
    </r>
  </si>
  <si>
    <t>玄建字〔2022〕2号</t>
  </si>
  <si>
    <t>廊东街14号</t>
  </si>
  <si>
    <r>
      <rPr>
        <sz val="12"/>
        <rFont val="方正楷体简体"/>
        <charset val="134"/>
      </rPr>
      <t>廊东街</t>
    </r>
    <r>
      <rPr>
        <sz val="12"/>
        <rFont val="Times New Roman"/>
        <charset val="134"/>
      </rPr>
      <t>14</t>
    </r>
    <r>
      <rPr>
        <sz val="12"/>
        <rFont val="方正楷体简体"/>
        <charset val="134"/>
      </rPr>
      <t>号（共计</t>
    </r>
    <r>
      <rPr>
        <sz val="12"/>
        <rFont val="Times New Roman"/>
        <charset val="134"/>
      </rPr>
      <t>1</t>
    </r>
    <r>
      <rPr>
        <sz val="12"/>
        <rFont val="方正楷体简体"/>
        <charset val="134"/>
      </rPr>
      <t>幢，建筑面积约</t>
    </r>
    <r>
      <rPr>
        <sz val="12"/>
        <rFont val="Times New Roman"/>
        <charset val="134"/>
      </rPr>
      <t>0.288</t>
    </r>
    <r>
      <rPr>
        <sz val="12"/>
        <rFont val="方正楷体简体"/>
        <charset val="134"/>
      </rPr>
      <t>万平方米，户数</t>
    </r>
    <r>
      <rPr>
        <sz val="12"/>
        <rFont val="Times New Roman"/>
        <charset val="134"/>
      </rPr>
      <t>36</t>
    </r>
    <r>
      <rPr>
        <sz val="12"/>
        <rFont val="方正楷体简体"/>
        <charset val="134"/>
      </rPr>
      <t>户）主要建设内容为：在拆违拆破的基础上，修缮屋面防水、小区道路病害整治、清疏小区管网、完善绿化、路灯、安防等配套设施等。</t>
    </r>
  </si>
  <si>
    <t>6</t>
  </si>
  <si>
    <r>
      <rPr>
        <sz val="12"/>
        <rFont val="方正楷体简体"/>
        <charset val="134"/>
      </rPr>
      <t>后半山园</t>
    </r>
    <r>
      <rPr>
        <sz val="12"/>
        <rFont val="Times New Roman"/>
        <charset val="134"/>
      </rPr>
      <t>4</t>
    </r>
    <r>
      <rPr>
        <sz val="12"/>
        <rFont val="方正楷体简体"/>
        <charset val="134"/>
      </rPr>
      <t>号</t>
    </r>
  </si>
  <si>
    <r>
      <rPr>
        <sz val="12"/>
        <rFont val="方正楷体简体"/>
        <charset val="134"/>
      </rPr>
      <t>后半山园</t>
    </r>
    <r>
      <rPr>
        <sz val="12"/>
        <rFont val="Times New Roman"/>
        <charset val="134"/>
      </rPr>
      <t>4</t>
    </r>
    <r>
      <rPr>
        <sz val="12"/>
        <rFont val="方正楷体简体"/>
        <charset val="134"/>
      </rPr>
      <t>号（共计</t>
    </r>
    <r>
      <rPr>
        <sz val="12"/>
        <rFont val="Times New Roman"/>
        <charset val="134"/>
      </rPr>
      <t>5</t>
    </r>
    <r>
      <rPr>
        <sz val="12"/>
        <rFont val="方正楷体简体"/>
        <charset val="134"/>
      </rPr>
      <t>栋房屋，建筑面积约</t>
    </r>
    <r>
      <rPr>
        <sz val="12"/>
        <rFont val="Times New Roman"/>
        <charset val="134"/>
      </rPr>
      <t>1.02</t>
    </r>
    <r>
      <rPr>
        <sz val="12"/>
        <rFont val="方正楷体简体"/>
        <charset val="134"/>
      </rPr>
      <t>万平方米，户数</t>
    </r>
    <r>
      <rPr>
        <sz val="12"/>
        <rFont val="Times New Roman"/>
        <charset val="134"/>
      </rPr>
      <t>144</t>
    </r>
    <r>
      <rPr>
        <sz val="12"/>
        <rFont val="方正楷体简体"/>
        <charset val="134"/>
      </rPr>
      <t>户）主要建设内容为：在拆违拆破的基础上，修缮屋面防水、小区道路病害整治、清疏小区管网、完善绿化、路灯、安防等配套设施等。</t>
    </r>
  </si>
  <si>
    <t>7</t>
  </si>
  <si>
    <r>
      <rPr>
        <sz val="12"/>
        <rFont val="方正楷体简体"/>
        <charset val="134"/>
      </rPr>
      <t>中央路</t>
    </r>
    <r>
      <rPr>
        <sz val="12"/>
        <rFont val="Times New Roman"/>
        <charset val="134"/>
      </rPr>
      <t>262</t>
    </r>
    <r>
      <rPr>
        <sz val="12"/>
        <rFont val="方正楷体简体"/>
        <charset val="134"/>
      </rPr>
      <t>号</t>
    </r>
  </si>
  <si>
    <r>
      <rPr>
        <sz val="12"/>
        <rFont val="方正楷体简体"/>
        <charset val="134"/>
      </rPr>
      <t>中央路</t>
    </r>
    <r>
      <rPr>
        <sz val="12"/>
        <rFont val="Times New Roman"/>
        <charset val="134"/>
      </rPr>
      <t>262</t>
    </r>
    <r>
      <rPr>
        <sz val="12"/>
        <rFont val="方正楷体简体"/>
        <charset val="134"/>
      </rPr>
      <t>号（共计</t>
    </r>
    <r>
      <rPr>
        <sz val="12"/>
        <rFont val="Times New Roman"/>
        <charset val="134"/>
      </rPr>
      <t>5</t>
    </r>
    <r>
      <rPr>
        <sz val="12"/>
        <rFont val="方正楷体简体"/>
        <charset val="134"/>
      </rPr>
      <t>栋房屋，建筑面积约</t>
    </r>
    <r>
      <rPr>
        <sz val="12"/>
        <rFont val="Times New Roman"/>
        <charset val="134"/>
      </rPr>
      <t>1.8</t>
    </r>
    <r>
      <rPr>
        <sz val="12"/>
        <rFont val="方正楷体简体"/>
        <charset val="134"/>
      </rPr>
      <t>万平方米，户数</t>
    </r>
    <r>
      <rPr>
        <sz val="12"/>
        <rFont val="Times New Roman"/>
        <charset val="134"/>
      </rPr>
      <t>254</t>
    </r>
    <r>
      <rPr>
        <sz val="12"/>
        <rFont val="方正楷体简体"/>
        <charset val="134"/>
      </rPr>
      <t>户）主要建设内容为：在拆违拆破的基础上，修缮屋面防水、小区道路病害整治、清疏小区管网、完善绿化、路灯、安防等配套设施等。</t>
    </r>
  </si>
  <si>
    <t>区房产局
玄武门街道办事处</t>
  </si>
  <si>
    <t>8</t>
  </si>
  <si>
    <r>
      <rPr>
        <sz val="12"/>
        <rFont val="方正楷体简体"/>
        <charset val="134"/>
      </rPr>
      <t>岗子村</t>
    </r>
    <r>
      <rPr>
        <sz val="12"/>
        <rFont val="Times New Roman"/>
        <charset val="134"/>
      </rPr>
      <t>63</t>
    </r>
    <r>
      <rPr>
        <sz val="12"/>
        <rFont val="方正楷体简体"/>
        <charset val="134"/>
      </rPr>
      <t>号</t>
    </r>
    <r>
      <rPr>
        <sz val="12"/>
        <rFont val="Times New Roman"/>
        <charset val="134"/>
      </rPr>
      <t>3-4</t>
    </r>
    <r>
      <rPr>
        <sz val="12"/>
        <rFont val="方正楷体简体"/>
        <charset val="134"/>
      </rPr>
      <t>幢</t>
    </r>
  </si>
  <si>
    <r>
      <rPr>
        <sz val="12"/>
        <rFont val="方正楷体简体"/>
        <charset val="134"/>
      </rPr>
      <t>岗子村</t>
    </r>
    <r>
      <rPr>
        <sz val="12"/>
        <rFont val="Times New Roman"/>
        <charset val="134"/>
      </rPr>
      <t>63</t>
    </r>
    <r>
      <rPr>
        <sz val="12"/>
        <rFont val="方正楷体简体"/>
        <charset val="134"/>
      </rPr>
      <t>号</t>
    </r>
    <r>
      <rPr>
        <sz val="12"/>
        <rFont val="Times New Roman"/>
        <charset val="134"/>
      </rPr>
      <t>3-4</t>
    </r>
    <r>
      <rPr>
        <sz val="12"/>
        <rFont val="方正楷体简体"/>
        <charset val="134"/>
      </rPr>
      <t>幢（共</t>
    </r>
    <r>
      <rPr>
        <sz val="12"/>
        <rFont val="Times New Roman"/>
        <charset val="134"/>
      </rPr>
      <t>2</t>
    </r>
    <r>
      <rPr>
        <sz val="12"/>
        <rFont val="方正楷体简体"/>
        <charset val="134"/>
      </rPr>
      <t>栋，建筑面积约</t>
    </r>
    <r>
      <rPr>
        <sz val="12"/>
        <rFont val="Times New Roman"/>
        <charset val="134"/>
      </rPr>
      <t>0.62</t>
    </r>
    <r>
      <rPr>
        <sz val="12"/>
        <rFont val="方正楷体简体"/>
        <charset val="134"/>
      </rPr>
      <t>万平方米，户数</t>
    </r>
    <r>
      <rPr>
        <sz val="12"/>
        <rFont val="Times New Roman"/>
        <charset val="134"/>
      </rPr>
      <t>96</t>
    </r>
    <r>
      <rPr>
        <sz val="12"/>
        <rFont val="方正楷体简体"/>
        <charset val="134"/>
      </rPr>
      <t>户）主要建设内容为：在拆违拆破的基础上，修缮屋面防水、小区道路病害整治、清疏小区管网、完善绿化、路灯、安防配套设施等。</t>
    </r>
  </si>
  <si>
    <t>区房产局
锁金村街道办事处</t>
  </si>
  <si>
    <t>9</t>
  </si>
  <si>
    <t>营苑西村</t>
  </si>
  <si>
    <r>
      <rPr>
        <sz val="12"/>
        <rFont val="方正楷体简体"/>
        <charset val="134"/>
      </rPr>
      <t>营苑西村（共计</t>
    </r>
    <r>
      <rPr>
        <sz val="12"/>
        <rFont val="Times New Roman"/>
        <charset val="134"/>
      </rPr>
      <t>25</t>
    </r>
    <r>
      <rPr>
        <sz val="12"/>
        <rFont val="方正楷体简体"/>
        <charset val="134"/>
      </rPr>
      <t>栋房屋，建筑面积约</t>
    </r>
    <r>
      <rPr>
        <sz val="12"/>
        <rFont val="Times New Roman"/>
        <charset val="134"/>
      </rPr>
      <t>11.18</t>
    </r>
    <r>
      <rPr>
        <sz val="12"/>
        <rFont val="方正楷体简体"/>
        <charset val="134"/>
      </rPr>
      <t>万平方米，户数</t>
    </r>
    <r>
      <rPr>
        <sz val="12"/>
        <rFont val="Times New Roman"/>
        <charset val="134"/>
      </rPr>
      <t>1411</t>
    </r>
    <r>
      <rPr>
        <sz val="12"/>
        <rFont val="方正楷体简体"/>
        <charset val="134"/>
      </rPr>
      <t>户）主要建设内容为：在拆违拆破的基础上，修缮屋面防水、小区道路病害整治、清疏小区管网、完善绿化、路灯、安防等配套设施等。</t>
    </r>
  </si>
  <si>
    <t>区房产局
红山街道办事处</t>
  </si>
  <si>
    <t>（区级财政由铁管委承担）</t>
  </si>
  <si>
    <t>10</t>
  </si>
  <si>
    <t>营苑新寓</t>
  </si>
  <si>
    <r>
      <rPr>
        <sz val="12"/>
        <rFont val="方正楷体简体"/>
        <charset val="134"/>
      </rPr>
      <t>营苑新寓（共计</t>
    </r>
    <r>
      <rPr>
        <sz val="12"/>
        <rFont val="Times New Roman"/>
        <charset val="134"/>
      </rPr>
      <t>20</t>
    </r>
    <r>
      <rPr>
        <sz val="12"/>
        <rFont val="方正楷体简体"/>
        <charset val="134"/>
      </rPr>
      <t>栋房屋，建筑面积约</t>
    </r>
    <r>
      <rPr>
        <sz val="12"/>
        <rFont val="Times New Roman"/>
        <charset val="134"/>
      </rPr>
      <t>8.69</t>
    </r>
    <r>
      <rPr>
        <sz val="12"/>
        <rFont val="方正楷体简体"/>
        <charset val="134"/>
      </rPr>
      <t>万平方米，户数</t>
    </r>
    <r>
      <rPr>
        <sz val="12"/>
        <rFont val="Times New Roman"/>
        <charset val="134"/>
      </rPr>
      <t>1380</t>
    </r>
    <r>
      <rPr>
        <sz val="12"/>
        <rFont val="方正楷体简体"/>
        <charset val="134"/>
      </rPr>
      <t>户）主要建设内容为：在拆违拆破的基础上，修缮屋面防水、小区道路病害整治、清疏小区管网、完善绿化、路灯、安防等配套设施等。</t>
    </r>
  </si>
  <si>
    <r>
      <rPr>
        <sz val="12"/>
        <rFont val="方正楷体简体"/>
        <charset val="134"/>
      </rPr>
      <t>（区级财政由铁管委承担）</t>
    </r>
  </si>
  <si>
    <t>11</t>
  </si>
  <si>
    <t>营苑东村</t>
  </si>
  <si>
    <r>
      <rPr>
        <sz val="12"/>
        <rFont val="方正楷体简体"/>
        <charset val="134"/>
      </rPr>
      <t>营苑东村（共计</t>
    </r>
    <r>
      <rPr>
        <sz val="12"/>
        <rFont val="Times New Roman"/>
        <charset val="134"/>
      </rPr>
      <t>8</t>
    </r>
    <r>
      <rPr>
        <sz val="12"/>
        <rFont val="方正楷体简体"/>
        <charset val="134"/>
      </rPr>
      <t>栋房屋，建筑面积约</t>
    </r>
    <r>
      <rPr>
        <sz val="12"/>
        <rFont val="Times New Roman"/>
        <charset val="134"/>
      </rPr>
      <t>4.35</t>
    </r>
    <r>
      <rPr>
        <sz val="12"/>
        <rFont val="方正楷体简体"/>
        <charset val="134"/>
      </rPr>
      <t>万平方米，户数</t>
    </r>
    <r>
      <rPr>
        <sz val="12"/>
        <rFont val="Times New Roman"/>
        <charset val="134"/>
      </rPr>
      <t>575</t>
    </r>
    <r>
      <rPr>
        <sz val="12"/>
        <rFont val="方正楷体简体"/>
        <charset val="134"/>
      </rPr>
      <t>户）主要建设内容为：在拆违拆破的基础上，修缮屋面防水、小区道路病害整治、清疏小区管网、完善绿化、路灯、安防等配套设施等。</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</si>
</sst>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yyyy&quot;年&quot;m&quot;月&quot;;@"/>
  </numFmts>
  <fonts count="49">
    <font>
      <sz val="11"/>
      <color theme="1"/>
      <name val="宋体"/>
      <charset val="134"/>
      <scheme val="minor"/>
    </font>
    <font>
      <sz val="24"/>
      <name val="Times New Roman"/>
      <charset val="134"/>
    </font>
    <font>
      <b/>
      <sz val="12"/>
      <name val="方正北魏楷书简体"/>
      <charset val="134"/>
    </font>
    <font>
      <b/>
      <sz val="18"/>
      <name val="宋体"/>
      <charset val="134"/>
    </font>
    <font>
      <b/>
      <sz val="18"/>
      <name val="Times New Roman"/>
      <charset val="134"/>
    </font>
    <font>
      <b/>
      <sz val="12"/>
      <name val="Times New Roman"/>
      <charset val="134"/>
    </font>
    <font>
      <sz val="12"/>
      <name val="Times New Roman"/>
      <charset val="134"/>
    </font>
    <font>
      <sz val="12"/>
      <name val="方正楷体简体"/>
      <charset val="134"/>
    </font>
    <font>
      <sz val="12"/>
      <name val="宋体"/>
      <charset val="134"/>
    </font>
    <font>
      <sz val="10"/>
      <name val="Times New Roman"/>
      <charset val="134"/>
    </font>
    <font>
      <sz val="10"/>
      <name val="宋体"/>
      <charset val="134"/>
    </font>
    <font>
      <sz val="12"/>
      <color theme="1"/>
      <name val="Times New Roman"/>
      <charset val="134"/>
    </font>
    <font>
      <sz val="11"/>
      <name val="Times New Roman"/>
      <charset val="134"/>
    </font>
    <font>
      <b/>
      <sz val="15"/>
      <name val="Times New Roman"/>
      <charset val="134"/>
    </font>
    <font>
      <sz val="11"/>
      <color theme="1"/>
      <name val="Times New Roman"/>
      <charset val="134"/>
    </font>
    <font>
      <b/>
      <sz val="12"/>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indexed="62"/>
      <name val="宋体"/>
      <charset val="134"/>
    </font>
    <font>
      <sz val="11"/>
      <color theme="1"/>
      <name val="宋体"/>
      <charset val="134"/>
      <scheme val="minor"/>
    </font>
    <font>
      <sz val="11"/>
      <color indexed="8"/>
      <name val="宋体"/>
      <charset val="134"/>
    </font>
    <font>
      <sz val="11"/>
      <name val="宋体"/>
      <charset val="134"/>
    </font>
    <font>
      <sz val="12"/>
      <color theme="1"/>
      <name val="宋体"/>
      <charset val="134"/>
    </font>
    <font>
      <sz val="16"/>
      <name val="方正书宋简体"/>
      <charset val="134"/>
    </font>
    <font>
      <sz val="20"/>
      <name val="方正书宋简体"/>
      <charset val="134"/>
    </font>
    <font>
      <sz val="20"/>
      <name val="Times New Roman"/>
      <charset val="134"/>
    </font>
    <font>
      <sz val="18"/>
      <name val="Times New Roman"/>
      <charset val="134"/>
    </font>
    <font>
      <sz val="26"/>
      <name val="Times New Roman"/>
      <charset val="134"/>
    </font>
    <font>
      <sz val="26"/>
      <name val="方正小标宋_GBK"/>
      <charset val="134"/>
    </font>
    <font>
      <sz val="16"/>
      <name val="Times New Roman"/>
      <charset val="134"/>
    </font>
    <font>
      <b/>
      <sz val="12"/>
      <name val="方正楷体简体"/>
      <charset val="134"/>
    </font>
  </fonts>
  <fills count="3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s>
  <cellStyleXfs count="10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9"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5" fillId="4" borderId="12" applyNumberFormat="0" applyAlignment="0" applyProtection="0">
      <alignment vertical="center"/>
    </xf>
    <xf numFmtId="0" fontId="26" fillId="5" borderId="13" applyNumberFormat="0" applyAlignment="0" applyProtection="0">
      <alignment vertical="center"/>
    </xf>
    <xf numFmtId="0" fontId="27" fillId="5" borderId="12" applyNumberFormat="0" applyAlignment="0" applyProtection="0">
      <alignment vertical="center"/>
    </xf>
    <xf numFmtId="0" fontId="28" fillId="6" borderId="14" applyNumberFormat="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6" fillId="0" borderId="0" applyNumberFormat="0" applyFill="0" applyBorder="0" applyAlignment="0" applyProtection="0">
      <alignment vertical="center"/>
    </xf>
    <xf numFmtId="0" fontId="8" fillId="0" borderId="0"/>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alignment vertical="center"/>
    </xf>
    <xf numFmtId="0" fontId="8" fillId="0" borderId="0"/>
    <xf numFmtId="0" fontId="37" fillId="0" borderId="0"/>
    <xf numFmtId="0" fontId="37" fillId="0" borderId="0"/>
    <xf numFmtId="0" fontId="38" fillId="0" borderId="0"/>
    <xf numFmtId="0" fontId="38" fillId="0" borderId="0"/>
    <xf numFmtId="0" fontId="38" fillId="0" borderId="0"/>
    <xf numFmtId="0" fontId="38" fillId="0" borderId="0"/>
    <xf numFmtId="0" fontId="8" fillId="0" borderId="0"/>
    <xf numFmtId="0" fontId="8" fillId="0" borderId="0"/>
    <xf numFmtId="0" fontId="8" fillId="0" borderId="0"/>
    <xf numFmtId="0" fontId="37" fillId="0" borderId="0">
      <alignment vertical="center"/>
    </xf>
    <xf numFmtId="0" fontId="8" fillId="0" borderId="0"/>
    <xf numFmtId="0" fontId="8" fillId="0" borderId="0"/>
    <xf numFmtId="0" fontId="8" fillId="0" borderId="0"/>
    <xf numFmtId="0" fontId="8" fillId="0" borderId="0" applyProtection="0"/>
    <xf numFmtId="0" fontId="8" fillId="0" borderId="0" applyProtection="0"/>
    <xf numFmtId="0" fontId="37" fillId="0" borderId="0">
      <alignment vertical="center"/>
    </xf>
    <xf numFmtId="0" fontId="37"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xf numFmtId="0" fontId="8" fillId="0" borderId="0"/>
    <xf numFmtId="0" fontId="37" fillId="0" borderId="0">
      <alignment vertical="center"/>
    </xf>
    <xf numFmtId="0" fontId="37" fillId="0" borderId="0">
      <alignment vertical="center"/>
    </xf>
    <xf numFmtId="0" fontId="8" fillId="0" borderId="0"/>
    <xf numFmtId="0" fontId="8" fillId="0" borderId="0">
      <alignment vertical="center"/>
    </xf>
    <xf numFmtId="0" fontId="8" fillId="0" borderId="0">
      <alignment vertical="center"/>
    </xf>
    <xf numFmtId="0" fontId="8" fillId="0" borderId="0"/>
    <xf numFmtId="0" fontId="6" fillId="0" borderId="0"/>
    <xf numFmtId="0" fontId="8" fillId="34" borderId="17" applyNumberFormat="0" applyFont="0" applyAlignment="0" applyProtection="0">
      <alignment vertical="center"/>
    </xf>
  </cellStyleXfs>
  <cellXfs count="123">
    <xf numFmtId="0" fontId="0" fillId="0" borderId="0" xfId="0">
      <alignment vertical="center"/>
    </xf>
    <xf numFmtId="0" fontId="1" fillId="0" borderId="1" xfId="68" applyFont="1" applyFill="1" applyBorder="1" applyAlignment="1" applyProtection="1">
      <alignment horizontal="left" wrapText="1"/>
      <protection locked="0"/>
    </xf>
    <xf numFmtId="49" fontId="2" fillId="0" borderId="2" xfId="68" applyNumberFormat="1" applyFont="1" applyFill="1" applyBorder="1" applyAlignment="1" applyProtection="1">
      <alignment horizontal="center" vertical="center" shrinkToFit="1"/>
      <protection locked="0"/>
    </xf>
    <xf numFmtId="0" fontId="2" fillId="0" borderId="2" xfId="68" applyFont="1" applyFill="1" applyBorder="1" applyAlignment="1" applyProtection="1">
      <alignment horizontal="center" vertical="center" wrapText="1"/>
      <protection locked="0"/>
    </xf>
    <xf numFmtId="0" fontId="2" fillId="0" borderId="2" xfId="68" applyFont="1" applyFill="1" applyBorder="1" applyAlignment="1" applyProtection="1">
      <alignment horizontal="center" vertical="center" wrapText="1" shrinkToFit="1"/>
      <protection locked="0"/>
    </xf>
    <xf numFmtId="49" fontId="3" fillId="0" borderId="3" xfId="68" applyNumberFormat="1" applyFont="1" applyFill="1" applyBorder="1" applyAlignment="1" applyProtection="1">
      <alignment horizontal="center" vertical="center" wrapText="1"/>
      <protection locked="0"/>
    </xf>
    <xf numFmtId="49" fontId="4" fillId="0" borderId="4" xfId="68" applyNumberFormat="1" applyFont="1" applyFill="1" applyBorder="1" applyAlignment="1" applyProtection="1">
      <alignment horizontal="center" vertical="center" wrapText="1"/>
      <protection locked="0"/>
    </xf>
    <xf numFmtId="49" fontId="4" fillId="0" borderId="5" xfId="68" applyNumberFormat="1" applyFont="1" applyFill="1" applyBorder="1" applyAlignment="1" applyProtection="1">
      <alignment horizontal="center" vertical="center" wrapText="1"/>
      <protection locked="0"/>
    </xf>
    <xf numFmtId="176" fontId="5" fillId="0" borderId="2" xfId="68" applyNumberFormat="1" applyFont="1" applyFill="1" applyBorder="1" applyAlignment="1" applyProtection="1">
      <alignment horizontal="center" vertical="center" wrapText="1"/>
      <protection locked="0"/>
    </xf>
    <xf numFmtId="49" fontId="6" fillId="0" borderId="2" xfId="68" applyNumberFormat="1" applyFont="1" applyFill="1" applyBorder="1" applyAlignment="1" applyProtection="1">
      <alignment horizontal="center" vertical="center" shrinkToFit="1"/>
      <protection locked="0"/>
    </xf>
    <xf numFmtId="0" fontId="6" fillId="0" borderId="2" xfId="68" applyFont="1" applyFill="1" applyBorder="1" applyAlignment="1" applyProtection="1">
      <alignment horizontal="left" vertical="center" wrapText="1"/>
      <protection locked="0"/>
    </xf>
    <xf numFmtId="57" fontId="6" fillId="0" borderId="2" xfId="68" applyNumberFormat="1" applyFont="1" applyFill="1" applyBorder="1" applyAlignment="1" applyProtection="1">
      <alignment horizontal="center" vertical="center" wrapText="1"/>
      <protection locked="0"/>
    </xf>
    <xf numFmtId="0" fontId="6" fillId="0" borderId="2" xfId="68" applyFont="1" applyFill="1" applyBorder="1" applyAlignment="1" applyProtection="1">
      <alignment horizontal="justify" vertical="center" wrapText="1"/>
      <protection locked="0"/>
    </xf>
    <xf numFmtId="0" fontId="6" fillId="0" borderId="2" xfId="68" applyFont="1" applyFill="1" applyBorder="1" applyAlignment="1" applyProtection="1">
      <alignment horizontal="center" vertical="center" wrapText="1"/>
      <protection locked="0"/>
    </xf>
    <xf numFmtId="1" fontId="6" fillId="0" borderId="2" xfId="68" applyNumberFormat="1" applyFont="1" applyFill="1" applyBorder="1" applyAlignment="1">
      <alignment horizontal="center" vertical="center" wrapText="1"/>
    </xf>
    <xf numFmtId="0" fontId="6" fillId="0" borderId="2" xfId="68" applyFont="1" applyFill="1" applyBorder="1" applyAlignment="1" applyProtection="1">
      <alignment horizontal="center" vertical="center" wrapText="1" shrinkToFit="1"/>
      <protection locked="0"/>
    </xf>
    <xf numFmtId="0" fontId="7" fillId="0" borderId="2" xfId="68" applyFont="1" applyFill="1" applyBorder="1" applyAlignment="1" applyProtection="1">
      <alignment horizontal="left" vertical="center" wrapText="1"/>
      <protection locked="0"/>
    </xf>
    <xf numFmtId="0" fontId="8" fillId="0" borderId="6" xfId="68" applyFont="1" applyFill="1" applyBorder="1" applyAlignment="1" applyProtection="1">
      <alignment horizontal="center" vertical="center" wrapText="1" shrinkToFit="1"/>
      <protection locked="0"/>
    </xf>
    <xf numFmtId="0" fontId="6" fillId="0" borderId="7" xfId="68" applyFont="1" applyFill="1" applyBorder="1" applyAlignment="1" applyProtection="1">
      <alignment horizontal="center" vertical="center" wrapText="1" shrinkToFit="1"/>
      <protection locked="0"/>
    </xf>
    <xf numFmtId="0" fontId="6" fillId="0" borderId="8" xfId="68" applyFont="1" applyFill="1" applyBorder="1" applyAlignment="1" applyProtection="1">
      <alignment horizontal="center" vertical="center" wrapText="1" shrinkToFit="1"/>
      <protection locked="0"/>
    </xf>
    <xf numFmtId="0" fontId="2" fillId="0" borderId="2" xfId="68" applyFont="1" applyFill="1" applyBorder="1" applyAlignment="1">
      <alignment horizontal="center" vertical="center" wrapText="1"/>
    </xf>
    <xf numFmtId="0" fontId="5" fillId="0" borderId="2" xfId="68" applyFont="1" applyFill="1" applyBorder="1" applyAlignment="1" applyProtection="1">
      <alignment horizontal="center" vertical="center" wrapText="1"/>
      <protection locked="0"/>
    </xf>
    <xf numFmtId="0" fontId="9" fillId="0" borderId="2" xfId="68" applyFont="1" applyFill="1" applyBorder="1" applyAlignment="1" applyProtection="1">
      <alignment horizontal="left" vertical="center" wrapText="1"/>
      <protection locked="0"/>
    </xf>
    <xf numFmtId="0" fontId="10" fillId="0" borderId="2" xfId="68" applyFont="1" applyFill="1" applyBorder="1" applyAlignment="1" applyProtection="1">
      <alignment horizontal="left" vertical="center" wrapText="1"/>
      <protection locked="0"/>
    </xf>
    <xf numFmtId="176" fontId="6" fillId="0" borderId="2" xfId="68" applyNumberFormat="1" applyFont="1" applyFill="1" applyBorder="1" applyAlignment="1" applyProtection="1">
      <alignment horizontal="center" vertical="center" wrapText="1"/>
      <protection locked="0"/>
    </xf>
    <xf numFmtId="0" fontId="7" fillId="0" borderId="2" xfId="68" applyFont="1" applyFill="1" applyBorder="1" applyAlignment="1" applyProtection="1">
      <alignment horizontal="center" vertical="center" wrapText="1"/>
      <protection locked="0"/>
    </xf>
    <xf numFmtId="0" fontId="11" fillId="0" borderId="0" xfId="0" applyFont="1">
      <alignment vertical="center"/>
    </xf>
    <xf numFmtId="0" fontId="11" fillId="0" borderId="0" xfId="0" applyFont="1" applyFill="1">
      <alignment vertical="center"/>
    </xf>
    <xf numFmtId="0" fontId="12" fillId="0" borderId="0" xfId="0" applyFont="1" applyFill="1" applyBorder="1" applyAlignment="1" applyProtection="1">
      <alignment vertical="center" wrapText="1"/>
      <protection locked="0"/>
    </xf>
    <xf numFmtId="0" fontId="11" fillId="0" borderId="0" xfId="0" applyFont="1" applyFill="1" applyAlignment="1">
      <alignment vertical="center"/>
    </xf>
    <xf numFmtId="0" fontId="13" fillId="0" borderId="0" xfId="0" applyFont="1" applyFill="1" applyBorder="1" applyAlignment="1" applyProtection="1">
      <alignment vertical="center" wrapText="1"/>
      <protection locked="0"/>
    </xf>
    <xf numFmtId="0" fontId="14" fillId="0" borderId="0" xfId="0" applyFont="1" applyFill="1" applyAlignment="1">
      <alignment vertical="center" shrinkToFit="1"/>
    </xf>
    <xf numFmtId="0" fontId="14" fillId="0" borderId="0" xfId="0" applyFont="1" applyFill="1" applyAlignment="1">
      <alignment horizontal="left" vertical="center"/>
    </xf>
    <xf numFmtId="0" fontId="14" fillId="0" borderId="0" xfId="0" applyFont="1" applyFill="1">
      <alignment vertical="center"/>
    </xf>
    <xf numFmtId="0" fontId="14" fillId="0" borderId="0" xfId="0" applyFont="1" applyFill="1" applyAlignment="1">
      <alignment vertical="center" wrapText="1" shrinkToFit="1"/>
    </xf>
    <xf numFmtId="0" fontId="14" fillId="0" borderId="0" xfId="0" applyFont="1" applyFill="1" applyAlignment="1">
      <alignment horizontal="center" vertical="center"/>
    </xf>
    <xf numFmtId="0" fontId="14" fillId="0" borderId="0" xfId="0" applyFont="1">
      <alignment vertical="center"/>
    </xf>
    <xf numFmtId="0" fontId="1" fillId="0" borderId="0" xfId="68" applyFont="1" applyFill="1" applyBorder="1" applyAlignment="1" applyProtection="1">
      <alignment horizontal="left" vertical="center" wrapText="1"/>
      <protection locked="0"/>
    </xf>
    <xf numFmtId="49" fontId="5" fillId="0" borderId="2" xfId="68" applyNumberFormat="1" applyFont="1" applyFill="1" applyBorder="1" applyAlignment="1" applyProtection="1">
      <alignment horizontal="center" vertical="center"/>
      <protection locked="0"/>
    </xf>
    <xf numFmtId="0" fontId="15" fillId="0" borderId="2" xfId="68" applyFont="1" applyFill="1" applyBorder="1" applyAlignment="1" applyProtection="1">
      <alignment horizontal="center" vertical="center" wrapText="1" shrinkToFit="1"/>
      <protection locked="0"/>
    </xf>
    <xf numFmtId="0" fontId="5" fillId="0" borderId="2" xfId="68" applyFont="1" applyFill="1" applyBorder="1" applyAlignment="1" applyProtection="1">
      <alignment horizontal="center" vertical="center" wrapText="1" shrinkToFit="1"/>
      <protection locked="0"/>
    </xf>
    <xf numFmtId="49" fontId="5" fillId="0" borderId="2" xfId="68" applyNumberFormat="1" applyFont="1" applyFill="1" applyBorder="1" applyAlignment="1" applyProtection="1">
      <alignment horizontal="center" vertical="center" wrapText="1"/>
      <protection locked="0"/>
    </xf>
    <xf numFmtId="0" fontId="5" fillId="0" borderId="2" xfId="68" applyFont="1" applyFill="1" applyBorder="1" applyAlignment="1" applyProtection="1">
      <alignment horizontal="center" vertical="center" shrinkToFit="1"/>
      <protection locked="0"/>
    </xf>
    <xf numFmtId="0" fontId="5" fillId="0" borderId="2" xfId="68" applyFont="1" applyFill="1" applyBorder="1" applyAlignment="1" applyProtection="1">
      <alignment horizontal="left" vertical="center" wrapText="1"/>
      <protection locked="0"/>
    </xf>
    <xf numFmtId="49" fontId="6" fillId="0" borderId="2" xfId="68"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justify" vertical="center" wrapText="1"/>
      <protection locked="0"/>
    </xf>
    <xf numFmtId="0" fontId="6" fillId="0" borderId="2" xfId="0" applyFont="1" applyFill="1" applyBorder="1" applyAlignment="1" applyProtection="1">
      <alignment horizontal="center" vertical="center" wrapText="1"/>
      <protection locked="0"/>
    </xf>
    <xf numFmtId="177" fontId="6" fillId="0" borderId="2" xfId="0" applyNumberFormat="1" applyFont="1" applyFill="1" applyBorder="1" applyAlignment="1" applyProtection="1">
      <alignment horizontal="center" vertical="center" wrapText="1"/>
      <protection locked="0"/>
    </xf>
    <xf numFmtId="57" fontId="6" fillId="0" borderId="2" xfId="0" applyNumberFormat="1" applyFont="1" applyFill="1" applyBorder="1" applyAlignment="1" applyProtection="1">
      <alignment horizontal="center" vertical="center" wrapText="1"/>
      <protection locked="0"/>
    </xf>
    <xf numFmtId="0" fontId="6" fillId="2" borderId="2" xfId="0" applyFont="1" applyFill="1" applyBorder="1" applyAlignment="1" applyProtection="1">
      <alignment horizontal="justify" vertical="center" wrapText="1"/>
    </xf>
    <xf numFmtId="0" fontId="6" fillId="2" borderId="2"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xf>
    <xf numFmtId="49" fontId="6" fillId="0" borderId="2" xfId="68" applyNumberFormat="1" applyFont="1" applyFill="1" applyBorder="1" applyAlignment="1">
      <alignment horizontal="center" vertical="center" wrapText="1"/>
    </xf>
    <xf numFmtId="176" fontId="6" fillId="0" borderId="2" xfId="68" applyNumberFormat="1" applyFont="1" applyFill="1" applyBorder="1" applyAlignment="1">
      <alignment horizontal="center" vertical="center" wrapText="1"/>
    </xf>
    <xf numFmtId="0" fontId="6" fillId="0" borderId="2" xfId="0" applyFont="1" applyFill="1" applyBorder="1" applyAlignment="1">
      <alignment horizontal="justify"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57" fontId="6" fillId="0" borderId="2" xfId="0" applyNumberFormat="1" applyFont="1" applyFill="1" applyBorder="1" applyAlignment="1">
      <alignment horizontal="center" vertical="center" wrapText="1"/>
    </xf>
    <xf numFmtId="176" fontId="8" fillId="0" borderId="2" xfId="68" applyNumberFormat="1" applyFont="1" applyFill="1" applyBorder="1" applyAlignment="1" applyProtection="1">
      <alignment horizontal="left" vertical="center" wrapText="1"/>
      <protection locked="0"/>
    </xf>
    <xf numFmtId="176" fontId="6" fillId="0" borderId="2" xfId="0" applyNumberFormat="1" applyFont="1" applyFill="1" applyBorder="1" applyAlignment="1" applyProtection="1">
      <alignment horizontal="center" vertical="center" wrapText="1"/>
      <protection locked="0"/>
    </xf>
    <xf numFmtId="176" fontId="8" fillId="0" borderId="2" xfId="68" applyNumberFormat="1" applyFont="1" applyFill="1" applyBorder="1" applyAlignment="1" applyProtection="1">
      <alignment horizontal="justify" vertical="center" wrapText="1"/>
      <protection locked="0"/>
    </xf>
    <xf numFmtId="177" fontId="6" fillId="0" borderId="2" xfId="68" applyNumberFormat="1" applyFont="1" applyFill="1" applyBorder="1" applyAlignment="1" applyProtection="1">
      <alignment horizontal="center" vertical="center" wrapText="1"/>
      <protection locked="0"/>
    </xf>
    <xf numFmtId="176" fontId="6" fillId="0" borderId="2" xfId="68" applyNumberFormat="1" applyFont="1" applyFill="1" applyBorder="1" applyAlignment="1">
      <alignment horizontal="center" vertical="center" wrapText="1" shrinkToFit="1"/>
    </xf>
    <xf numFmtId="0" fontId="6" fillId="0" borderId="2" xfId="68" applyNumberFormat="1" applyFont="1" applyFill="1" applyBorder="1" applyAlignment="1" applyProtection="1">
      <alignment horizontal="center" vertical="center" shrinkToFit="1"/>
      <protection locked="0"/>
    </xf>
    <xf numFmtId="0" fontId="6" fillId="0" borderId="2" xfId="86" applyFont="1" applyFill="1" applyBorder="1" applyAlignment="1" applyProtection="1">
      <alignment horizontal="left" vertical="center" wrapText="1"/>
      <protection locked="0"/>
    </xf>
    <xf numFmtId="0" fontId="6" fillId="0" borderId="2" xfId="68" applyFont="1" applyFill="1" applyBorder="1" applyAlignment="1">
      <alignment horizontal="justify" vertical="center" wrapText="1"/>
    </xf>
    <xf numFmtId="0" fontId="6" fillId="0" borderId="2" xfId="68" applyFont="1" applyFill="1" applyBorder="1" applyAlignment="1">
      <alignment horizontal="center" vertical="center" wrapText="1"/>
    </xf>
    <xf numFmtId="0" fontId="6" fillId="0" borderId="2" xfId="68" applyFont="1" applyFill="1" applyBorder="1" applyAlignment="1">
      <alignment horizontal="center" vertical="center" wrapText="1" shrinkToFit="1"/>
    </xf>
    <xf numFmtId="0" fontId="6" fillId="0" borderId="2" xfId="68" applyFont="1" applyFill="1" applyBorder="1" applyAlignment="1">
      <alignment horizontal="center" vertical="center" shrinkToFit="1"/>
    </xf>
    <xf numFmtId="0" fontId="8" fillId="0" borderId="2" xfId="68" applyFont="1" applyFill="1" applyBorder="1" applyAlignment="1">
      <alignment horizontal="left" vertical="center" wrapText="1"/>
    </xf>
    <xf numFmtId="177" fontId="6" fillId="0" borderId="2" xfId="68" applyNumberFormat="1" applyFont="1" applyFill="1" applyBorder="1" applyAlignment="1">
      <alignment horizontal="center" vertical="center" wrapText="1"/>
    </xf>
    <xf numFmtId="176" fontId="6" fillId="0" borderId="2" xfId="0" applyNumberFormat="1" applyFont="1" applyFill="1" applyBorder="1" applyAlignment="1" applyProtection="1">
      <alignment horizontal="justify" vertical="center" wrapText="1"/>
      <protection locked="0"/>
    </xf>
    <xf numFmtId="0" fontId="6" fillId="0" borderId="2" xfId="68" applyFont="1" applyFill="1" applyBorder="1" applyAlignment="1" applyProtection="1">
      <alignment horizontal="center" vertical="center" shrinkToFit="1"/>
      <protection locked="0"/>
    </xf>
    <xf numFmtId="0" fontId="6" fillId="0" borderId="2" xfId="86" applyFont="1" applyFill="1" applyBorder="1" applyAlignment="1" applyProtection="1">
      <alignment horizontal="justify" vertical="center" wrapText="1"/>
      <protection locked="0"/>
    </xf>
    <xf numFmtId="1" fontId="6" fillId="0" borderId="2" xfId="0" applyNumberFormat="1" applyFont="1" applyFill="1" applyBorder="1" applyAlignment="1" applyProtection="1">
      <alignment horizontal="center" vertical="center" wrapText="1"/>
      <protection locked="0"/>
    </xf>
    <xf numFmtId="0" fontId="6" fillId="0" borderId="2" xfId="68" applyNumberFormat="1" applyFont="1" applyFill="1" applyBorder="1" applyAlignment="1" applyProtection="1">
      <alignment horizontal="center" vertical="center" wrapText="1"/>
      <protection locked="0"/>
    </xf>
    <xf numFmtId="0" fontId="8" fillId="0" borderId="2" xfId="68" applyFont="1" applyFill="1" applyBorder="1" applyAlignment="1" applyProtection="1">
      <alignment horizontal="left" vertical="center" wrapText="1"/>
      <protection locked="0"/>
    </xf>
    <xf numFmtId="0" fontId="13" fillId="0" borderId="2" xfId="0" applyFont="1" applyFill="1" applyBorder="1" applyAlignment="1" applyProtection="1">
      <alignment horizontal="center" vertical="center" wrapText="1"/>
      <protection locked="0"/>
    </xf>
    <xf numFmtId="176" fontId="6" fillId="0" borderId="2" xfId="0" applyNumberFormat="1" applyFont="1" applyFill="1" applyBorder="1" applyAlignment="1">
      <alignment horizontal="center" vertical="center" wrapText="1"/>
    </xf>
    <xf numFmtId="178" fontId="6" fillId="0" borderId="2" xfId="0" applyNumberFormat="1" applyFont="1" applyFill="1" applyBorder="1" applyAlignment="1" applyProtection="1">
      <alignment horizontal="center" vertical="center" wrapText="1" shrinkToFit="1"/>
      <protection locked="0"/>
    </xf>
    <xf numFmtId="0" fontId="6" fillId="0" borderId="2" xfId="0" applyFont="1" applyFill="1" applyBorder="1" applyAlignment="1">
      <alignment horizontal="center" vertical="center"/>
    </xf>
    <xf numFmtId="57" fontId="6" fillId="0" borderId="2" xfId="0" applyNumberFormat="1" applyFont="1" applyFill="1" applyBorder="1" applyAlignment="1" applyProtection="1">
      <alignment horizontal="center" vertical="center" wrapText="1" shrinkToFit="1"/>
      <protection locked="0"/>
    </xf>
    <xf numFmtId="0" fontId="8" fillId="0" borderId="2" xfId="0" applyFont="1" applyFill="1" applyBorder="1" applyAlignment="1" applyProtection="1">
      <alignment horizontal="justify" vertical="center" wrapText="1"/>
      <protection locked="0"/>
    </xf>
    <xf numFmtId="177" fontId="6" fillId="0" borderId="2" xfId="0" applyNumberFormat="1" applyFont="1" applyFill="1" applyBorder="1" applyAlignment="1">
      <alignment horizontal="center" vertical="center" wrapText="1"/>
    </xf>
    <xf numFmtId="0" fontId="6" fillId="0" borderId="2" xfId="50" applyFont="1" applyFill="1" applyBorder="1" applyAlignment="1" applyProtection="1">
      <alignment horizontal="left" vertical="center" wrapText="1"/>
      <protection locked="0"/>
    </xf>
    <xf numFmtId="0" fontId="6" fillId="0" borderId="2" xfId="50" applyFont="1" applyFill="1" applyBorder="1" applyAlignment="1" applyProtection="1">
      <alignment horizontal="justify" vertical="center" wrapText="1"/>
      <protection locked="0"/>
    </xf>
    <xf numFmtId="177" fontId="6" fillId="0" borderId="2" xfId="68" applyNumberFormat="1" applyFont="1" applyFill="1" applyBorder="1" applyAlignment="1" applyProtection="1">
      <alignment horizontal="center" vertical="center" wrapText="1" shrinkToFit="1"/>
      <protection locked="0"/>
    </xf>
    <xf numFmtId="0" fontId="6" fillId="0" borderId="2" xfId="50" applyFont="1" applyFill="1" applyBorder="1" applyAlignment="1" applyProtection="1">
      <alignment horizontal="center" vertical="center" shrinkToFit="1"/>
      <protection locked="0"/>
    </xf>
    <xf numFmtId="0" fontId="6" fillId="0" borderId="2" xfId="50" applyFont="1" applyFill="1" applyBorder="1" applyAlignment="1" applyProtection="1">
      <alignment horizontal="center" vertical="center" wrapText="1"/>
      <protection locked="0"/>
    </xf>
    <xf numFmtId="0" fontId="6" fillId="0" borderId="2" xfId="50" applyFont="1" applyFill="1" applyBorder="1" applyAlignment="1" applyProtection="1">
      <alignment horizontal="justify" vertical="center" wrapText="1" shrinkToFit="1"/>
      <protection locked="0"/>
    </xf>
    <xf numFmtId="0" fontId="8" fillId="0" borderId="2" xfId="50" applyFont="1" applyFill="1" applyBorder="1" applyAlignment="1" applyProtection="1">
      <alignment horizontal="left" vertical="center" wrapText="1"/>
      <protection locked="0"/>
    </xf>
    <xf numFmtId="0" fontId="8" fillId="0" borderId="2" xfId="68" applyFont="1" applyFill="1" applyBorder="1" applyAlignment="1" applyProtection="1">
      <alignment horizontal="center" vertical="center" wrapText="1" shrinkToFit="1"/>
      <protection locked="0"/>
    </xf>
    <xf numFmtId="57" fontId="6" fillId="0" borderId="2" xfId="68" applyNumberFormat="1" applyFont="1" applyFill="1" applyBorder="1" applyAlignment="1">
      <alignment horizontal="center" vertical="center" wrapText="1"/>
    </xf>
    <xf numFmtId="0" fontId="6" fillId="0" borderId="2" xfId="68" applyFont="1" applyFill="1" applyBorder="1" applyAlignment="1" applyProtection="1">
      <alignment vertical="center" wrapText="1"/>
      <protection locked="0"/>
    </xf>
    <xf numFmtId="0" fontId="6" fillId="0" borderId="2" xfId="0" applyFont="1" applyFill="1" applyBorder="1" applyAlignment="1">
      <alignment vertical="center" wrapText="1"/>
    </xf>
    <xf numFmtId="0" fontId="6" fillId="0" borderId="2" xfId="0" applyNumberFormat="1" applyFont="1" applyFill="1" applyBorder="1" applyAlignment="1" applyProtection="1">
      <alignment horizontal="center" vertical="center" wrapText="1"/>
      <protection locked="0"/>
    </xf>
    <xf numFmtId="0" fontId="11" fillId="0" borderId="2"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2" xfId="68" applyFont="1" applyFill="1" applyBorder="1" applyAlignment="1">
      <alignment horizontal="left" vertical="center" wrapText="1"/>
    </xf>
    <xf numFmtId="178" fontId="6" fillId="0" borderId="2" xfId="68" applyNumberFormat="1" applyFont="1" applyFill="1" applyBorder="1" applyAlignment="1" applyProtection="1">
      <alignment horizontal="center" vertical="center" wrapText="1"/>
      <protection locked="0"/>
    </xf>
    <xf numFmtId="1" fontId="6" fillId="0" borderId="2" xfId="68" applyNumberFormat="1" applyFont="1" applyFill="1" applyBorder="1" applyAlignment="1" applyProtection="1">
      <alignment horizontal="center" vertical="center" wrapText="1"/>
      <protection locked="0"/>
    </xf>
    <xf numFmtId="0" fontId="5" fillId="0" borderId="2" xfId="68" applyFont="1" applyFill="1" applyBorder="1" applyAlignment="1">
      <alignment horizontal="center" vertical="center" wrapText="1"/>
    </xf>
    <xf numFmtId="177" fontId="6" fillId="2" borderId="2" xfId="0" applyNumberFormat="1" applyFont="1" applyFill="1" applyBorder="1" applyAlignment="1" applyProtection="1">
      <alignment horizontal="center" vertical="center" wrapText="1"/>
      <protection locked="0"/>
    </xf>
    <xf numFmtId="0" fontId="6" fillId="0" borderId="2" xfId="68" applyFont="1" applyFill="1" applyBorder="1" applyAlignment="1">
      <alignment horizontal="center" vertical="center"/>
    </xf>
    <xf numFmtId="177" fontId="6" fillId="0" borderId="2" xfId="68" applyNumberFormat="1" applyFont="1" applyFill="1" applyBorder="1" applyAlignment="1">
      <alignment horizontal="center" vertical="center"/>
    </xf>
    <xf numFmtId="9" fontId="6" fillId="0" borderId="2" xfId="68" applyNumberFormat="1" applyFont="1" applyFill="1" applyBorder="1" applyAlignment="1">
      <alignment horizontal="center" vertical="center" wrapText="1"/>
    </xf>
    <xf numFmtId="9" fontId="6" fillId="0" borderId="2" xfId="0" applyNumberFormat="1" applyFont="1" applyFill="1" applyBorder="1" applyAlignment="1" applyProtection="1">
      <alignment horizontal="center" vertical="center" wrapText="1"/>
      <protection locked="0"/>
    </xf>
    <xf numFmtId="177" fontId="6" fillId="2" borderId="2" xfId="68" applyNumberFormat="1" applyFont="1" applyFill="1" applyBorder="1" applyAlignment="1" applyProtection="1">
      <alignment horizontal="center" vertical="center" wrapText="1"/>
      <protection locked="0"/>
    </xf>
    <xf numFmtId="9" fontId="6" fillId="0" borderId="2" xfId="68" applyNumberFormat="1" applyFont="1" applyFill="1" applyBorder="1" applyAlignment="1" applyProtection="1">
      <alignment horizontal="center" vertical="center" wrapText="1"/>
      <protection locked="0"/>
    </xf>
    <xf numFmtId="177" fontId="6" fillId="0" borderId="2" xfId="68" applyNumberFormat="1" applyFont="1" applyFill="1" applyBorder="1" applyAlignment="1" applyProtection="1">
      <alignment horizontal="left" vertical="center" wrapText="1"/>
      <protection locked="0"/>
    </xf>
    <xf numFmtId="1" fontId="6" fillId="2" borderId="2" xfId="0" applyNumberFormat="1" applyFont="1" applyFill="1" applyBorder="1" applyAlignment="1" applyProtection="1">
      <alignment horizontal="center" vertical="center" wrapText="1"/>
    </xf>
    <xf numFmtId="0" fontId="8" fillId="0" borderId="2" xfId="68" applyFont="1" applyFill="1" applyBorder="1" applyAlignment="1" applyProtection="1">
      <alignment horizontal="center" vertical="center" wrapText="1"/>
      <protection locked="0"/>
    </xf>
    <xf numFmtId="176" fontId="13" fillId="0" borderId="2" xfId="0" applyNumberFormat="1" applyFont="1" applyFill="1" applyBorder="1" applyAlignment="1" applyProtection="1">
      <alignment horizontal="center" vertical="center" wrapText="1"/>
      <protection locked="0"/>
    </xf>
    <xf numFmtId="177" fontId="13" fillId="0" borderId="2" xfId="0" applyNumberFormat="1" applyFont="1" applyFill="1" applyBorder="1" applyAlignment="1" applyProtection="1">
      <alignment horizontal="center" vertical="center" wrapText="1"/>
      <protection locked="0"/>
    </xf>
    <xf numFmtId="177" fontId="8" fillId="0" borderId="2" xfId="86" applyNumberFormat="1" applyFont="1" applyFill="1" applyBorder="1" applyAlignment="1" applyProtection="1">
      <alignment horizontal="center" vertical="center" wrapText="1"/>
      <protection locked="0"/>
    </xf>
    <xf numFmtId="177" fontId="8" fillId="0" borderId="2" xfId="0" applyNumberFormat="1" applyFont="1" applyFill="1" applyBorder="1" applyAlignment="1" applyProtection="1">
      <alignment horizontal="center" vertical="center" wrapText="1"/>
      <protection locked="0"/>
    </xf>
    <xf numFmtId="177" fontId="16" fillId="0" borderId="2" xfId="0" applyNumberFormat="1" applyFont="1" applyFill="1" applyBorder="1" applyAlignment="1" applyProtection="1">
      <alignment horizontal="center" vertical="center" wrapText="1"/>
      <protection locked="0"/>
    </xf>
    <xf numFmtId="177" fontId="6" fillId="0" borderId="2" xfId="0" applyNumberFormat="1" applyFont="1" applyFill="1" applyBorder="1" applyAlignment="1" applyProtection="1">
      <alignment horizontal="justify" vertical="center" wrapText="1"/>
      <protection locked="0"/>
    </xf>
    <xf numFmtId="49" fontId="6" fillId="0" borderId="2" xfId="0" applyNumberFormat="1" applyFont="1" applyFill="1" applyBorder="1" applyAlignment="1">
      <alignment horizontal="left" vertical="center"/>
    </xf>
    <xf numFmtId="0" fontId="8" fillId="0" borderId="2" xfId="5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8" fillId="0" borderId="2" xfId="68" applyFont="1" applyFill="1" applyBorder="1" applyAlignment="1">
      <alignment horizontal="center" vertical="center" wrapText="1"/>
    </xf>
    <xf numFmtId="0" fontId="6" fillId="0" borderId="2" xfId="68" applyFont="1" applyFill="1" applyBorder="1" applyAlignment="1">
      <alignment vertical="center" wrapText="1"/>
    </xf>
  </cellXfs>
  <cellStyles count="10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标题 5" xfId="49"/>
    <cellStyle name="常规 10" xfId="50"/>
    <cellStyle name="常规 10 10 2 2" xfId="51"/>
    <cellStyle name="常规 10 10 2 2 3" xfId="52"/>
    <cellStyle name="常规 10 10 2 2 3 2" xfId="53"/>
    <cellStyle name="常规 10 10 2 2 3 3" xfId="54"/>
    <cellStyle name="常规 10 10 2 2 3 3 2" xfId="55"/>
    <cellStyle name="常规 10 2" xfId="56"/>
    <cellStyle name="常规 10 2 2 2 2 2 2" xfId="57"/>
    <cellStyle name="常规 10 2 2 2 2 2 2 2" xfId="58"/>
    <cellStyle name="常规 10 2 3 2 2" xfId="59"/>
    <cellStyle name="常规 10 2 3 2 2 2" xfId="60"/>
    <cellStyle name="常规 11 2 2" xfId="61"/>
    <cellStyle name="常规 11 2 2 2" xfId="62"/>
    <cellStyle name="常规 12" xfId="63"/>
    <cellStyle name="常规 12 2" xfId="64"/>
    <cellStyle name="常规 12 2 2" xfId="65"/>
    <cellStyle name="常规 12 3" xfId="66"/>
    <cellStyle name="常规 14" xfId="67"/>
    <cellStyle name="常规 2" xfId="68"/>
    <cellStyle name="常规 2 10 2 2" xfId="69"/>
    <cellStyle name="常规 2 10 2 2 2" xfId="70"/>
    <cellStyle name="常规 2 10 2 2 2 2 2" xfId="71"/>
    <cellStyle name="常规 2 10 2 2 2 2 2 2" xfId="72"/>
    <cellStyle name="常规 2 10 2 2 4 2" xfId="73"/>
    <cellStyle name="常规 2 10 2 2 4 2 2" xfId="74"/>
    <cellStyle name="常规 2 11 11" xfId="75"/>
    <cellStyle name="常规 2 11 11 2" xfId="76"/>
    <cellStyle name="常规 2 2" xfId="77"/>
    <cellStyle name="常规 2 2 2" xfId="78"/>
    <cellStyle name="常规 2 2 2 3 2 2" xfId="79"/>
    <cellStyle name="常规 2 2 2 3 2 2 2" xfId="80"/>
    <cellStyle name="常规 2 3" xfId="81"/>
    <cellStyle name="常规 21" xfId="82"/>
    <cellStyle name="常规 21 2" xfId="83"/>
    <cellStyle name="常规 3" xfId="84"/>
    <cellStyle name="常规 3 2" xfId="85"/>
    <cellStyle name="常规 35" xfId="86"/>
    <cellStyle name="常规 35 2" xfId="87"/>
    <cellStyle name="常规 35 2 2" xfId="88"/>
    <cellStyle name="常规 35 2 2 2" xfId="89"/>
    <cellStyle name="常规 38" xfId="90"/>
    <cellStyle name="常规 38 2" xfId="91"/>
    <cellStyle name="常规 39" xfId="92"/>
    <cellStyle name="常规 39 2" xfId="93"/>
    <cellStyle name="常规 4" xfId="94"/>
    <cellStyle name="常规 4 2" xfId="95"/>
    <cellStyle name="常规 4 2 2 9" xfId="96"/>
    <cellStyle name="常规 4 2 2 9 2" xfId="97"/>
    <cellStyle name="常规 4 30" xfId="98"/>
    <cellStyle name="常规 4 30 2" xfId="99"/>
    <cellStyle name="常规 5" xfId="100"/>
    <cellStyle name="常规 6 10 2" xfId="101"/>
    <cellStyle name="常规 6 10 2 2" xfId="102"/>
    <cellStyle name="常规 6 11 2" xfId="103"/>
    <cellStyle name="普通_活用表_亿元表" xfId="104"/>
    <cellStyle name="注释 2" xfId="10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204107</xdr:colOff>
      <xdr:row>70</xdr:row>
      <xdr:rowOff>0</xdr:rowOff>
    </xdr:from>
    <xdr:to>
      <xdr:col>12</xdr:col>
      <xdr:colOff>508907</xdr:colOff>
      <xdr:row>76</xdr:row>
      <xdr:rowOff>19048</xdr:rowOff>
    </xdr:to>
    <xdr:sp>
      <xdr:nvSpPr>
        <xdr:cNvPr id="2" name="AutoShape 2" descr="ID7T_WXSOI1W9@{451~CG"/>
        <xdr:cNvSpPr>
          <a:spLocks noChangeAspect="1" noChangeArrowheads="1"/>
        </xdr:cNvSpPr>
      </xdr:nvSpPr>
      <xdr:spPr>
        <a:xfrm>
          <a:off x="9728835" y="49856390"/>
          <a:ext cx="304800" cy="116141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4"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5"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6"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7"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8"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9"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10"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11"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12"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13"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14"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15"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16"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17"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18"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19"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20"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21"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22"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23"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24"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25"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26"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27"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28"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29"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0"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1"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2"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3"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4"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5"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6"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7"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8"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9"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40"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41"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42"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43"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44"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45"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46"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4</xdr:col>
      <xdr:colOff>38100</xdr:colOff>
      <xdr:row>70</xdr:row>
      <xdr:rowOff>0</xdr:rowOff>
    </xdr:from>
    <xdr:to>
      <xdr:col>4</xdr:col>
      <xdr:colOff>47625</xdr:colOff>
      <xdr:row>79</xdr:row>
      <xdr:rowOff>187777</xdr:rowOff>
    </xdr:to>
    <xdr:sp>
      <xdr:nvSpPr>
        <xdr:cNvPr id="47" name="AutoShape 2" descr="ID7T_WXSOI1W9@{451~CG"/>
        <xdr:cNvSpPr>
          <a:spLocks noChangeAspect="1" noChangeArrowheads="1"/>
        </xdr:cNvSpPr>
      </xdr:nvSpPr>
      <xdr:spPr>
        <a:xfrm>
          <a:off x="5895975" y="49856390"/>
          <a:ext cx="9525" cy="1901825"/>
        </a:xfrm>
        <a:prstGeom prst="rect">
          <a:avLst/>
        </a:prstGeom>
        <a:noFill/>
        <a:ln w="9525">
          <a:noFill/>
          <a:miter lim="800000"/>
        </a:ln>
      </xdr:spPr>
    </xdr:sp>
    <xdr:clientData/>
  </xdr:twoCellAnchor>
  <xdr:twoCellAnchor editAs="oneCell">
    <xdr:from>
      <xdr:col>3</xdr:col>
      <xdr:colOff>1485900</xdr:colOff>
      <xdr:row>70</xdr:row>
      <xdr:rowOff>0</xdr:rowOff>
    </xdr:from>
    <xdr:to>
      <xdr:col>3</xdr:col>
      <xdr:colOff>1495425</xdr:colOff>
      <xdr:row>79</xdr:row>
      <xdr:rowOff>187777</xdr:rowOff>
    </xdr:to>
    <xdr:sp>
      <xdr:nvSpPr>
        <xdr:cNvPr id="48" name="AutoShape 1" descr="ID7T_WXSOI1W9@{451~CG"/>
        <xdr:cNvSpPr>
          <a:spLocks noChangeAspect="1" noChangeArrowheads="1"/>
        </xdr:cNvSpPr>
      </xdr:nvSpPr>
      <xdr:spPr>
        <a:xfrm>
          <a:off x="3762375" y="49856390"/>
          <a:ext cx="9525" cy="1901825"/>
        </a:xfrm>
        <a:prstGeom prst="rect">
          <a:avLst/>
        </a:prstGeom>
        <a:noFill/>
        <a:ln w="9525">
          <a:noFill/>
          <a:miter lim="800000"/>
        </a:ln>
      </xdr:spPr>
    </xdr:sp>
    <xdr:clientData/>
  </xdr:twoCellAnchor>
  <xdr:twoCellAnchor editAs="oneCell">
    <xdr:from>
      <xdr:col>3</xdr:col>
      <xdr:colOff>2009775</xdr:colOff>
      <xdr:row>70</xdr:row>
      <xdr:rowOff>0</xdr:rowOff>
    </xdr:from>
    <xdr:to>
      <xdr:col>3</xdr:col>
      <xdr:colOff>2019300</xdr:colOff>
      <xdr:row>79</xdr:row>
      <xdr:rowOff>187777</xdr:rowOff>
    </xdr:to>
    <xdr:sp>
      <xdr:nvSpPr>
        <xdr:cNvPr id="49" name="AutoShape 2" descr="ID7T_WXSOI1W9@{451~CG"/>
        <xdr:cNvSpPr>
          <a:spLocks noChangeAspect="1" noChangeArrowheads="1"/>
        </xdr:cNvSpPr>
      </xdr:nvSpPr>
      <xdr:spPr>
        <a:xfrm>
          <a:off x="4286250" y="49856390"/>
          <a:ext cx="9525" cy="1901825"/>
        </a:xfrm>
        <a:prstGeom prst="rect">
          <a:avLst/>
        </a:prstGeom>
        <a:noFill/>
        <a:ln w="9525">
          <a:noFill/>
          <a:miter lim="800000"/>
        </a:ln>
      </xdr:spPr>
    </xdr:sp>
    <xdr:clientData/>
  </xdr:twoCellAnchor>
  <xdr:twoCellAnchor editAs="oneCell">
    <xdr:from>
      <xdr:col>3</xdr:col>
      <xdr:colOff>1485900</xdr:colOff>
      <xdr:row>70</xdr:row>
      <xdr:rowOff>0</xdr:rowOff>
    </xdr:from>
    <xdr:to>
      <xdr:col>3</xdr:col>
      <xdr:colOff>1495425</xdr:colOff>
      <xdr:row>79</xdr:row>
      <xdr:rowOff>187777</xdr:rowOff>
    </xdr:to>
    <xdr:sp>
      <xdr:nvSpPr>
        <xdr:cNvPr id="50" name="AutoShape 1" descr="ID7T_WXSOI1W9@{451~CG"/>
        <xdr:cNvSpPr>
          <a:spLocks noChangeAspect="1" noChangeArrowheads="1"/>
        </xdr:cNvSpPr>
      </xdr:nvSpPr>
      <xdr:spPr>
        <a:xfrm>
          <a:off x="3762375" y="49856390"/>
          <a:ext cx="9525" cy="1901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1"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2"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3"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4"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5"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6"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7"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8"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9"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0"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1"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2"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3"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4"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5"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6"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7"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8"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9"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70"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71"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72"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73"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74"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75"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76"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77"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78"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79"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80"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81"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82"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83"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84"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85"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86"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87"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88"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89"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90"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91"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92"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93"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94"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95"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96"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97"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98"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99"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00"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01"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02"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03"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04"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05"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06"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07"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08"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09"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10"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11"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12"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13"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14"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15"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16"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17"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18"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19"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20"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21"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22"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23"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24"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25"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26"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27"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28"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29"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30"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31"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32"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33"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34"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35"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36"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37"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38"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39"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40"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41"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42"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43"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44"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45"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46"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47"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48"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49"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50"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51"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52"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53"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54"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55"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56"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57"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58"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59"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60"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61"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62"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63"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64"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65"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66"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67"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68"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69"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70"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71"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72"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73"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74"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75"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76"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77"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78"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79"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80"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81"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82"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83"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84"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85"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86"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87"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88"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89"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90"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91"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92"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93"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94"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95"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96"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97"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98"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199"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00"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01"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02"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03"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04"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05"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06"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07"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08"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09"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10"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11"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12"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13"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14"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15"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16"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17"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18"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19"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20"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21"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22"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23"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24"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25"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26"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27"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28"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29"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30"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31"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32"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33"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34"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35"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36"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37"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38"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39"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40"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41"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42"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43"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44"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45"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46"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47"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48"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49"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50"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51"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52"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53"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54"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55"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56"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57"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58"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59"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60"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61"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62"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63"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64"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65"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66"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67"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68"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69"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70"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71"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72"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73"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74"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75"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76"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77"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78"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79"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80"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81"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82"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83"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84"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85"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86"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87"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88"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89"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90"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91"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92"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93"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94"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95"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96"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97"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98"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299"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00"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01"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02"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03"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04"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05"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06"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07"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08"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09"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10"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11"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12"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13"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14"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15"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16"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17"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18"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19"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20"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21"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22"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23"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24"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25"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26"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27"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28"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29"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30"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31"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32"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33"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34"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35"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36"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37"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38"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39"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40"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41"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42"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43"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44"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45"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46"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47"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48"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49"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50"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51"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52"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53"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54"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55"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56"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57"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58"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59"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60"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61"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62"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63"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64"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65"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66" name="AutoShape 1"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76</xdr:row>
      <xdr:rowOff>19050</xdr:rowOff>
    </xdr:to>
    <xdr:sp>
      <xdr:nvSpPr>
        <xdr:cNvPr id="367" name="AutoShape 2" descr="ID7T_WXSOI1W9@{451~CG"/>
        <xdr:cNvSpPr>
          <a:spLocks noChangeAspect="1" noChangeArrowheads="1"/>
        </xdr:cNvSpPr>
      </xdr:nvSpPr>
      <xdr:spPr>
        <a:xfrm>
          <a:off x="323850" y="49856390"/>
          <a:ext cx="304800" cy="116205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68"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69"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70"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71"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72"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73"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74"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75"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76"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77"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78"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79"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80"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81"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82"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83"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84"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85"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86"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87"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88"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89"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90"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91"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92"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93"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94"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95"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96"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97"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98"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399"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00"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01"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02"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03"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04"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05"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06"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07"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08"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09"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10"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11"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12"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13"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14"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15"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16"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17"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18"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19"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20"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21"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22"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23"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24"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25"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26"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27"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28"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29"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30"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31"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32"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33"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34"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35"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36"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37"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38"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39"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40"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41"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42"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43"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44"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45"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46"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47"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48"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49"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50"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51"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52"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53"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54"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55"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56"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57"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58"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59"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60"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61"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62"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63"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64"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65"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66"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67"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68"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69"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70"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71"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72"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73"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74"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75"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76"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77"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78"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79"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80"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81"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82"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83"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84"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85"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86"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87"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88"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89"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90"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91"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92"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93"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94"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95"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96"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97"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98"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499"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00"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01"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02"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03"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04"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05"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06"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07"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08"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09"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10"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11"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12"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13"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14"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15"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16"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17"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18"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19"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20"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21"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22"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23"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24"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25"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26"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27"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28"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29"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30"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31"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32"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33"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34"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35"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36"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37"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38"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39"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40"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41"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42"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43"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44"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45"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46"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47"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48"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49"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50"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51"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52"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53"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54"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55"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56"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57"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58"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59"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60"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61"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62"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63"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64"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65"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66"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67"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68"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69"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70"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71"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72"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73"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74"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75"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76"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77"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78"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79"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80"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81"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82"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83"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84"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85"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86"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87"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88"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89"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90"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91"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92"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93"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94"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95"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96"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97"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98"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599"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00"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01"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02"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03"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04"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05"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06"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07"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08"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09"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10"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11"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12"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13"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14"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15"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16"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17"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18"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19"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20"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21"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22"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23"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24"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25"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26"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27"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28"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29"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30"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31"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32"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33"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34"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35"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36"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37"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38" name="AutoShape 2"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75</xdr:row>
      <xdr:rowOff>122462</xdr:rowOff>
    </xdr:to>
    <xdr:sp>
      <xdr:nvSpPr>
        <xdr:cNvPr id="639" name="AutoShape 1" descr="ID7T_WXSOI1W9@{451~CG"/>
        <xdr:cNvSpPr>
          <a:spLocks noChangeAspect="1" noChangeArrowheads="1"/>
        </xdr:cNvSpPr>
      </xdr:nvSpPr>
      <xdr:spPr>
        <a:xfrm>
          <a:off x="2276475" y="49856390"/>
          <a:ext cx="304800" cy="107442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40"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41"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42"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43"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44"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45"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46"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47"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48"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49"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50"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51"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52"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53"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54"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55"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56"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57"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58"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59"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60"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61"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62"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63"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64"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65"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66"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67"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68"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69"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70"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71"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72"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73"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74"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75"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76"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77"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78"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79"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80"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81"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82"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83"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684"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685"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686"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687"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688"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689"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690"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691"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692"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693"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694"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695"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696"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697"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698"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699"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00"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01"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02"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03"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04"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05"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06"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07"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08"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09"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10"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11"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12"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13"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14"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15"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16"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17"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18"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19"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20"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21"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22"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23"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24"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25"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26"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27"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28"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29"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30"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31"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32"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33"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34"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35"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36"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37"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38"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39"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40"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41"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42"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43"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44"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45"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46"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47"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48"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49"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50"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51"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52"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53"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54"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55"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56"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57"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58"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59"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60"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61"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62"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63"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64"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65"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66"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67"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68"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69"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70"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71"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72"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73"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74"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75"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76"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77"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78"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79"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80"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81"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82"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83"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84"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85"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86"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87"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88"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89"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90"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91"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92"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93"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94"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95"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96"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97"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98"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799"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00"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01"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02"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03"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04"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05"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06"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07"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08"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09"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10"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11"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12"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13"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14"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15"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16"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17"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18"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19"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20"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21"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22"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23"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24"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25"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26"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27"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28"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29"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30"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31"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32"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33"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34"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35"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36"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37"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38"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39"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40"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41"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42"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43"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44"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45"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46"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47"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48"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49"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50"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51"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52"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53"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54"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55"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56"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57"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58"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59"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60"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61"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62"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63"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64"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65"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66"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67"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68"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69"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70"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71"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72"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73"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74"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75"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76"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77"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78"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79"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80"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81"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82"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83"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84"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85"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86"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87"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88"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89"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90"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91"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92"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93"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94"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95"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96"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97"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98"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899"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00"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01"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02"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03"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04"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05"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06"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07"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08"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09"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10"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11"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12"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13"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14"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15"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16"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17"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18"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19"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20"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21"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22"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23"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24"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25"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26"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27"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28"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29"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30"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31"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32"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33"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34"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35"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36"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37"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38"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39"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40"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41"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42"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43"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44"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45"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46"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47"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48"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49"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50"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51"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52"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53"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54"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55"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956"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57"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58"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59"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60"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61"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62"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63"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64"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65"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66"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67"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68"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69"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70"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71"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72"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73"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74"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75"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76"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77"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78"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79"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80"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81"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82"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83"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84"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85"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86"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87"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88"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89"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90"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91"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92"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93"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94"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95"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96"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97"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98"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999" name="AutoShape 2"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75</xdr:row>
      <xdr:rowOff>66674</xdr:rowOff>
    </xdr:to>
    <xdr:sp>
      <xdr:nvSpPr>
        <xdr:cNvPr id="1000" name="AutoShape 1" descr="ID7T_WXSOI1W9@{451~CG"/>
        <xdr:cNvSpPr>
          <a:spLocks noChangeAspect="1"/>
        </xdr:cNvSpPr>
      </xdr:nvSpPr>
      <xdr:spPr>
        <a:xfrm>
          <a:off x="323850" y="49856390"/>
          <a:ext cx="304800" cy="1018540"/>
        </a:xfrm>
        <a:prstGeom prst="rect">
          <a:avLst/>
        </a:prstGeom>
        <a:noFill/>
        <a:ln w="9525">
          <a:noFill/>
          <a:miter lim="800000"/>
        </a:ln>
      </xdr:spPr>
    </xdr:sp>
    <xdr:clientData/>
  </xdr:twoCellAnchor>
  <xdr:twoCellAnchor editAs="oneCell">
    <xdr:from>
      <xdr:col>0</xdr:col>
      <xdr:colOff>299357</xdr:colOff>
      <xdr:row>70</xdr:row>
      <xdr:rowOff>0</xdr:rowOff>
    </xdr:from>
    <xdr:to>
      <xdr:col>1</xdr:col>
      <xdr:colOff>291193</xdr:colOff>
      <xdr:row>75</xdr:row>
      <xdr:rowOff>102222</xdr:rowOff>
    </xdr:to>
    <xdr:sp>
      <xdr:nvSpPr>
        <xdr:cNvPr id="1001" name="AutoShape 2" descr="ID7T_WXSOI1W9@{451~CG"/>
        <xdr:cNvSpPr>
          <a:spLocks noChangeAspect="1"/>
        </xdr:cNvSpPr>
      </xdr:nvSpPr>
      <xdr:spPr>
        <a:xfrm>
          <a:off x="299085" y="49856390"/>
          <a:ext cx="315595" cy="1054100"/>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02"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03"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04"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05"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06"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07"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08"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09"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10"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11"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12"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13"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14"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15"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16"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17"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18"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19"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20"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21"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22"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23"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24"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25"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26"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27"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28"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29"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30"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31"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32"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33"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34"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35"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36"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37"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38"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39"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40"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41"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42"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43"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44"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45"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46"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47"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48"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49"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50"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51"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52"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53"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54"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55"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56"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57"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58"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59"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60"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61"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62"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63"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64"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65"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66"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67"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68"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69"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70"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71"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72"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73"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74"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75"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76"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77"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78"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79"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80"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81"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82"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83"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84"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85"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86"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87"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88"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89"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90"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91"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92"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93"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94"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95"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96"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97"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98"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099"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00"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01"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02"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03"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04"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05"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06"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07"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08"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09"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10"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11"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12"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13"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14"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15"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16"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17"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18"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19"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20"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21"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22"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23"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24"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25"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26"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27"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28"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29"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30"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31"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32"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33"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34"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35"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36"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37"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38"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39"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40"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41"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42"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43"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44"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45"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46"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47"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48"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49"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50"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51"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52"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53"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54"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55"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56"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57"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58"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59"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60"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61"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62"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63"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64"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65"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66"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67"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68"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69"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70"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71"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72"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73"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74"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75"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76"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77"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78"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79"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80"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81"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82"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83"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84"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85"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86"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87"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88"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89"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90"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91"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92"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93"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94"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95"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96"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97"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98"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199"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00"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01"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02"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03"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04"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05"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06"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07"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08"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09"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10"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11"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12"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13"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14"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15"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16"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17"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18"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19"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20"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21"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22"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23"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24"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25"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26"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27"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28"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29"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30"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31"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32"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33"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34"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35"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36"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37"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38"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39"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40"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41"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42"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43"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44"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45"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46"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47"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48"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49"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50"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51"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52"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53"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54"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55"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56"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57"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58"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59"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60"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61"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62"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63"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64"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65"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66"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67"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68"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69"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70"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71"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72" name="AutoShape 2"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72</xdr:row>
      <xdr:rowOff>123825</xdr:rowOff>
    </xdr:to>
    <xdr:sp>
      <xdr:nvSpPr>
        <xdr:cNvPr id="1273" name="AutoShape 1" descr="ID7T_WXSOI1W9@{451~CG"/>
        <xdr:cNvSpPr>
          <a:spLocks noChangeAspect="1"/>
        </xdr:cNvSpPr>
      </xdr:nvSpPr>
      <xdr:spPr>
        <a:xfrm>
          <a:off x="2276475" y="49856390"/>
          <a:ext cx="304800" cy="50482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07"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08"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09"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10"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11"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12"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13"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14"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15"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16"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17"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18"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19"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20"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21"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22"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23"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24"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25"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26"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27"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28"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29"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30"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31"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32"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33"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34"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35"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36"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37"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38"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39"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40"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41"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42"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43"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44"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45"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46"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47"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48"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49"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50"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1951"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5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5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5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5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5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5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5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5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6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6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6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6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6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6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6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6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6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6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70"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71"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72"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73"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74"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75"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76"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77"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78"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79"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80"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8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8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8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8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8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8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8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8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8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9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9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9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9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9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9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9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9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9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199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0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0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0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0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0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0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0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0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0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0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1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1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1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1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1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1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16"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17"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18"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19"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20"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21"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22"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23"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24"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25"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26"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2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2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2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3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3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3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3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3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3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3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3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3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3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4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4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4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4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4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4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4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4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4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4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5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5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5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5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5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5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5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5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5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5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6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6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62"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63"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64"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65"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66"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67"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68"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69"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70"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71"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72"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7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7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7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7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7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7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7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8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8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8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8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8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8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8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8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8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8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9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9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9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9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9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9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9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9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9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09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0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0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0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0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0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0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06"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07"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08"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09"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10"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11"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12"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13"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14"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15"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16"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1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1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1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2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2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2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2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2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2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2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2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2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2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3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3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3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3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3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3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3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3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3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3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4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4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4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4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4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4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4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4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4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4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5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5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52"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53"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54"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55"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56"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57"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58"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59"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60"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61"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62"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6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6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6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6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6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6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6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7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7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7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7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7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7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7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7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7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7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8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8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8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8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8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8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8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8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8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8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9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9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9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9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9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9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9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9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98"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199"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00"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01"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02"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03"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04"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05"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06"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07"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08"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0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1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1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1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1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1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1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1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1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1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1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2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2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2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2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24"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25"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26"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27"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28"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29"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30"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31"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32"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33"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34"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35"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36"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37"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38"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39"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40"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41"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42"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43"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44"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45"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46"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47"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48"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49"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50"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51"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52"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53"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54"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55"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56"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57"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58"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59"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60"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61"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62"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63"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64"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65" name="AutoShape 1"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1</xdr:col>
      <xdr:colOff>0</xdr:colOff>
      <xdr:row>70</xdr:row>
      <xdr:rowOff>0</xdr:rowOff>
    </xdr:from>
    <xdr:to>
      <xdr:col>1</xdr:col>
      <xdr:colOff>304800</xdr:colOff>
      <xdr:row>79</xdr:row>
      <xdr:rowOff>146958</xdr:rowOff>
    </xdr:to>
    <xdr:sp>
      <xdr:nvSpPr>
        <xdr:cNvPr id="2266" name="AutoShape 2" descr="ID7T_WXSOI1W9@{451~CG"/>
        <xdr:cNvSpPr>
          <a:spLocks noChangeAspect="1" noChangeArrowheads="1"/>
        </xdr:cNvSpPr>
      </xdr:nvSpPr>
      <xdr:spPr>
        <a:xfrm>
          <a:off x="323850" y="49856390"/>
          <a:ext cx="304800" cy="186118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6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6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7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7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7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7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7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7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7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7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7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7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8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8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8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8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8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8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86"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87"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88"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89"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90"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91"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92"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93"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94"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95"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96"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9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9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29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0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0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0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0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0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0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0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0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0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0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1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1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1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1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1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1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1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1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1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1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2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2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2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2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2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2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2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2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2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2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3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3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32"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33"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34"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35"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36"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37"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38"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39"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40"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41"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42"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4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4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4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4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4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4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4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5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5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5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5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5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5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5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5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5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5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6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6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6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6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6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6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6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6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6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6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7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7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7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7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7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7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7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7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78"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79"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80"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81"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82"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83"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84"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85"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86"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87"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88"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8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9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9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9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9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9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9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9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9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9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39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0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0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0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0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0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0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0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0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0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0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1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1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1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1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1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1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1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1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1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1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2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2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22"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23"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24"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25"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26"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27"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28"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29"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30"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31"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32"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3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3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3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3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3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3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3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4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4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4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4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4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4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4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4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4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4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5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5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5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5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5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5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5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5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5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5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6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6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6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6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6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6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6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6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68"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69"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70"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71"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72"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73"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74"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75"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76"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77"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78"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7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8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8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8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8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8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8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8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8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8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8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9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9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9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9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9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9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9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9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9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49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0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0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0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0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0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0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0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0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0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0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1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1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1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1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14"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15"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16"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17"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18"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19"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20"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21"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22"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23"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24"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2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2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2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2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2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30"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31"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32"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33"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34"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35"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36"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37"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38" name="AutoShape 2"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twoCellAnchor editAs="oneCell">
    <xdr:from>
      <xdr:col>3</xdr:col>
      <xdr:colOff>0</xdr:colOff>
      <xdr:row>70</xdr:row>
      <xdr:rowOff>0</xdr:rowOff>
    </xdr:from>
    <xdr:to>
      <xdr:col>3</xdr:col>
      <xdr:colOff>304800</xdr:colOff>
      <xdr:row>79</xdr:row>
      <xdr:rowOff>51708</xdr:rowOff>
    </xdr:to>
    <xdr:sp>
      <xdr:nvSpPr>
        <xdr:cNvPr id="2539" name="AutoShape 1" descr="ID7T_WXSOI1W9@{451~CG"/>
        <xdr:cNvSpPr>
          <a:spLocks noChangeAspect="1" noChangeArrowheads="1"/>
        </xdr:cNvSpPr>
      </xdr:nvSpPr>
      <xdr:spPr>
        <a:xfrm>
          <a:off x="2276475" y="49856390"/>
          <a:ext cx="304800" cy="1765935"/>
        </a:xfrm>
        <a:prstGeom prst="rect">
          <a:avLst/>
        </a:prstGeom>
        <a:noFill/>
        <a:ln w="9525">
          <a:noFill/>
          <a:miter lim="800000"/>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0"/>
  <sheetViews>
    <sheetView tabSelected="1" zoomScale="70" zoomScaleNormal="70" workbookViewId="0">
      <pane xSplit="5" ySplit="5" topLeftCell="F6" activePane="bottomRight" state="frozen"/>
      <selection/>
      <selection pane="topRight"/>
      <selection pane="bottomLeft"/>
      <selection pane="bottomRight" activeCell="Y8" sqref="$A1:$XFD1048576"/>
    </sheetView>
  </sheetViews>
  <sheetFormatPr defaultColWidth="9" defaultRowHeight="15"/>
  <cols>
    <col min="1" max="1" width="4.25" style="31" customWidth="1"/>
    <col min="2" max="2" width="16" style="32" customWidth="1"/>
    <col min="3" max="3" width="9.625" style="33" customWidth="1"/>
    <col min="4" max="4" width="47" style="33" customWidth="1"/>
    <col min="5" max="5" width="11.125" style="33" customWidth="1"/>
    <col min="6" max="6" width="10" style="33" customWidth="1"/>
    <col min="7" max="7" width="9" style="34" hidden="1" customWidth="1"/>
    <col min="8" max="8" width="9.25" style="33" hidden="1" customWidth="1"/>
    <col min="9" max="9" width="9" style="33"/>
    <col min="10" max="10" width="15.75" style="33" hidden="1" customWidth="1"/>
    <col min="11" max="23" width="9" style="33"/>
    <col min="24" max="24" width="16.75" style="33" customWidth="1"/>
    <col min="25" max="25" width="11.625" style="35" customWidth="1"/>
    <col min="26" max="26" width="30.375" style="33" customWidth="1"/>
    <col min="27" max="16384" width="9" style="36"/>
  </cols>
  <sheetData>
    <row r="1" ht="85.5" customHeight="1" spans="1:26">
      <c r="A1" s="37" t="s">
        <v>0</v>
      </c>
      <c r="B1" s="37"/>
      <c r="C1" s="37"/>
      <c r="D1" s="37"/>
      <c r="E1" s="37"/>
      <c r="F1" s="37"/>
      <c r="G1" s="37"/>
      <c r="H1" s="37"/>
      <c r="I1" s="37"/>
      <c r="J1" s="37"/>
      <c r="K1" s="37"/>
      <c r="L1" s="37"/>
      <c r="M1" s="37"/>
      <c r="N1" s="37"/>
      <c r="O1" s="37"/>
      <c r="P1" s="37"/>
      <c r="Q1" s="37"/>
      <c r="R1" s="37"/>
      <c r="S1" s="37"/>
      <c r="T1" s="37"/>
      <c r="U1" s="37"/>
      <c r="V1" s="37"/>
      <c r="W1" s="37"/>
      <c r="X1" s="37"/>
      <c r="Y1" s="37"/>
      <c r="Z1" s="37"/>
    </row>
    <row r="2" s="26" customFormat="1" ht="35.25" customHeight="1" spans="1:26">
      <c r="A2" s="38" t="s">
        <v>1</v>
      </c>
      <c r="B2" s="21" t="s">
        <v>2</v>
      </c>
      <c r="C2" s="21" t="s">
        <v>3</v>
      </c>
      <c r="D2" s="21" t="s">
        <v>4</v>
      </c>
      <c r="E2" s="21" t="s">
        <v>5</v>
      </c>
      <c r="F2" s="21" t="s">
        <v>6</v>
      </c>
      <c r="G2" s="39" t="s">
        <v>7</v>
      </c>
      <c r="H2" s="21" t="s">
        <v>8</v>
      </c>
      <c r="I2" s="21" t="s">
        <v>9</v>
      </c>
      <c r="J2" s="21" t="s">
        <v>10</v>
      </c>
      <c r="K2" s="21" t="s">
        <v>11</v>
      </c>
      <c r="L2" s="21"/>
      <c r="M2" s="21"/>
      <c r="N2" s="21" t="s">
        <v>12</v>
      </c>
      <c r="O2" s="21"/>
      <c r="P2" s="21"/>
      <c r="Q2" s="21"/>
      <c r="R2" s="21"/>
      <c r="S2" s="21"/>
      <c r="T2" s="21"/>
      <c r="U2" s="21"/>
      <c r="V2" s="21"/>
      <c r="W2" s="21"/>
      <c r="X2" s="21" t="s">
        <v>13</v>
      </c>
      <c r="Y2" s="21" t="s">
        <v>14</v>
      </c>
      <c r="Z2" s="21" t="s">
        <v>15</v>
      </c>
    </row>
    <row r="3" s="26" customFormat="1" ht="35.25" customHeight="1" spans="1:26">
      <c r="A3" s="38"/>
      <c r="B3" s="21"/>
      <c r="C3" s="21"/>
      <c r="D3" s="21"/>
      <c r="E3" s="21"/>
      <c r="F3" s="21"/>
      <c r="G3" s="40"/>
      <c r="H3" s="21"/>
      <c r="I3" s="21"/>
      <c r="J3" s="21"/>
      <c r="K3" s="21"/>
      <c r="L3" s="21"/>
      <c r="M3" s="21"/>
      <c r="N3" s="21"/>
      <c r="O3" s="21"/>
      <c r="P3" s="21"/>
      <c r="Q3" s="21"/>
      <c r="R3" s="21"/>
      <c r="S3" s="21"/>
      <c r="T3" s="21"/>
      <c r="U3" s="21"/>
      <c r="V3" s="21"/>
      <c r="W3" s="21"/>
      <c r="X3" s="21"/>
      <c r="Y3" s="21"/>
      <c r="Z3" s="21"/>
    </row>
    <row r="4" s="26" customFormat="1" ht="38.25" customHeight="1" spans="1:26">
      <c r="A4" s="38"/>
      <c r="B4" s="21"/>
      <c r="C4" s="21"/>
      <c r="D4" s="21"/>
      <c r="E4" s="21"/>
      <c r="F4" s="21"/>
      <c r="G4" s="40"/>
      <c r="H4" s="21"/>
      <c r="I4" s="21"/>
      <c r="J4" s="21"/>
      <c r="K4" s="21" t="s">
        <v>16</v>
      </c>
      <c r="L4" s="21" t="s">
        <v>17</v>
      </c>
      <c r="M4" s="21" t="s">
        <v>18</v>
      </c>
      <c r="N4" s="101" t="s">
        <v>19</v>
      </c>
      <c r="O4" s="101" t="s">
        <v>20</v>
      </c>
      <c r="P4" s="101"/>
      <c r="Q4" s="101"/>
      <c r="R4" s="101" t="s">
        <v>21</v>
      </c>
      <c r="S4" s="101" t="s">
        <v>22</v>
      </c>
      <c r="T4" s="101"/>
      <c r="U4" s="101"/>
      <c r="V4" s="101" t="s">
        <v>23</v>
      </c>
      <c r="W4" s="101" t="s">
        <v>24</v>
      </c>
      <c r="X4" s="21"/>
      <c r="Y4" s="21"/>
      <c r="Z4" s="21"/>
    </row>
    <row r="5" s="26" customFormat="1" ht="38.25" customHeight="1" spans="1:26">
      <c r="A5" s="38"/>
      <c r="B5" s="21"/>
      <c r="C5" s="21"/>
      <c r="D5" s="21"/>
      <c r="E5" s="21"/>
      <c r="F5" s="21"/>
      <c r="G5" s="40"/>
      <c r="H5" s="21"/>
      <c r="I5" s="21"/>
      <c r="J5" s="21"/>
      <c r="K5" s="21"/>
      <c r="L5" s="21"/>
      <c r="M5" s="21"/>
      <c r="N5" s="101"/>
      <c r="O5" s="101" t="s">
        <v>25</v>
      </c>
      <c r="P5" s="101" t="s">
        <v>26</v>
      </c>
      <c r="Q5" s="101" t="s">
        <v>27</v>
      </c>
      <c r="R5" s="101"/>
      <c r="S5" s="101" t="s">
        <v>28</v>
      </c>
      <c r="T5" s="101" t="s">
        <v>29</v>
      </c>
      <c r="U5" s="101" t="s">
        <v>27</v>
      </c>
      <c r="V5" s="101"/>
      <c r="W5" s="101"/>
      <c r="X5" s="21"/>
      <c r="Y5" s="21"/>
      <c r="Z5" s="21"/>
    </row>
    <row r="6" s="27" customFormat="1" ht="36" customHeight="1" spans="1:26">
      <c r="A6" s="41" t="s">
        <v>30</v>
      </c>
      <c r="B6" s="41"/>
      <c r="C6" s="41"/>
      <c r="D6" s="41"/>
      <c r="E6" s="41"/>
      <c r="F6" s="8">
        <f>F7+F11+F34+F55+F62</f>
        <v>652931.1</v>
      </c>
      <c r="G6" s="8"/>
      <c r="H6" s="8"/>
      <c r="I6" s="8">
        <f>I7+I11+I34+I55+I62</f>
        <v>453431</v>
      </c>
      <c r="J6" s="8"/>
      <c r="K6" s="8">
        <f t="shared" ref="K6:W6" si="0">K7+K11+K34+K55+K62</f>
        <v>36716</v>
      </c>
      <c r="L6" s="8">
        <f t="shared" si="0"/>
        <v>187419.1</v>
      </c>
      <c r="M6" s="8">
        <f t="shared" si="0"/>
        <v>224135.1</v>
      </c>
      <c r="N6" s="8">
        <f t="shared" si="0"/>
        <v>0</v>
      </c>
      <c r="O6" s="8">
        <f t="shared" si="0"/>
        <v>62316.05</v>
      </c>
      <c r="P6" s="8">
        <f t="shared" si="0"/>
        <v>10045</v>
      </c>
      <c r="Q6" s="8">
        <f t="shared" si="0"/>
        <v>6816</v>
      </c>
      <c r="R6" s="8">
        <f t="shared" si="0"/>
        <v>82800</v>
      </c>
      <c r="S6" s="8">
        <f t="shared" si="0"/>
        <v>18723.1</v>
      </c>
      <c r="T6" s="8">
        <f t="shared" si="0"/>
        <v>20000</v>
      </c>
      <c r="U6" s="8">
        <f t="shared" si="0"/>
        <v>20288</v>
      </c>
      <c r="V6" s="8">
        <f t="shared" si="0"/>
        <v>1123</v>
      </c>
      <c r="W6" s="8">
        <f t="shared" si="0"/>
        <v>2024</v>
      </c>
      <c r="X6" s="13"/>
      <c r="Y6" s="21"/>
      <c r="Z6" s="21"/>
    </row>
    <row r="7" s="27" customFormat="1" ht="26.25" customHeight="1" spans="1:26">
      <c r="A7" s="42" t="s">
        <v>31</v>
      </c>
      <c r="B7" s="43" t="s">
        <v>32</v>
      </c>
      <c r="C7" s="43"/>
      <c r="D7" s="43"/>
      <c r="E7" s="41"/>
      <c r="F7" s="24">
        <v>267500</v>
      </c>
      <c r="G7" s="8"/>
      <c r="H7" s="8"/>
      <c r="I7" s="24">
        <v>322800</v>
      </c>
      <c r="J7" s="8"/>
      <c r="K7" s="24">
        <v>20500</v>
      </c>
      <c r="L7" s="24">
        <v>62800</v>
      </c>
      <c r="M7" s="24">
        <v>83300</v>
      </c>
      <c r="N7" s="24"/>
      <c r="O7" s="24"/>
      <c r="P7" s="24"/>
      <c r="Q7" s="24"/>
      <c r="R7" s="24">
        <v>82800</v>
      </c>
      <c r="S7" s="24">
        <v>500</v>
      </c>
      <c r="T7" s="24"/>
      <c r="U7" s="8"/>
      <c r="V7" s="8"/>
      <c r="W7" s="8"/>
      <c r="X7" s="13"/>
      <c r="Y7" s="21"/>
      <c r="Z7" s="21"/>
    </row>
    <row r="8" s="27" customFormat="1" ht="114.75" customHeight="1" spans="1:26">
      <c r="A8" s="44" t="s">
        <v>33</v>
      </c>
      <c r="B8" s="45" t="s">
        <v>34</v>
      </c>
      <c r="C8" s="46" t="s">
        <v>35</v>
      </c>
      <c r="D8" s="45" t="s">
        <v>36</v>
      </c>
      <c r="E8" s="46" t="s">
        <v>37</v>
      </c>
      <c r="F8" s="46" t="s">
        <v>38</v>
      </c>
      <c r="G8" s="47" t="s">
        <v>39</v>
      </c>
      <c r="H8" s="48" t="s">
        <v>40</v>
      </c>
      <c r="I8" s="46">
        <v>1000</v>
      </c>
      <c r="J8" s="45" t="s">
        <v>41</v>
      </c>
      <c r="K8" s="46" t="s">
        <v>42</v>
      </c>
      <c r="L8" s="46">
        <v>32100</v>
      </c>
      <c r="M8" s="46" t="s">
        <v>43</v>
      </c>
      <c r="N8" s="46"/>
      <c r="O8" s="46"/>
      <c r="P8" s="46">
        <v>32100</v>
      </c>
      <c r="Q8" s="46" t="s">
        <v>44</v>
      </c>
      <c r="R8" s="46"/>
      <c r="S8" s="46" t="s">
        <v>45</v>
      </c>
      <c r="T8" s="8"/>
      <c r="U8" s="8"/>
      <c r="V8" s="8"/>
      <c r="W8" s="8"/>
      <c r="X8" s="46" t="s">
        <v>46</v>
      </c>
      <c r="Y8" s="116" t="s">
        <v>47</v>
      </c>
      <c r="Z8" s="117" t="s">
        <v>48</v>
      </c>
    </row>
    <row r="9" s="27" customFormat="1" ht="126" customHeight="1" spans="1:26">
      <c r="A9" s="44" t="s">
        <v>49</v>
      </c>
      <c r="B9" s="49" t="s">
        <v>50</v>
      </c>
      <c r="C9" s="50" t="s">
        <v>51</v>
      </c>
      <c r="D9" s="49" t="s">
        <v>52</v>
      </c>
      <c r="E9" s="51" t="s">
        <v>53</v>
      </c>
      <c r="F9" s="51" t="s">
        <v>54</v>
      </c>
      <c r="G9" s="49" t="s">
        <v>55</v>
      </c>
      <c r="H9" s="51" t="s">
        <v>56</v>
      </c>
      <c r="I9" s="51" t="s">
        <v>57</v>
      </c>
      <c r="J9" s="49" t="s">
        <v>58</v>
      </c>
      <c r="K9" s="51" t="s">
        <v>59</v>
      </c>
      <c r="L9" s="51" t="s">
        <v>60</v>
      </c>
      <c r="M9" s="51" t="s">
        <v>61</v>
      </c>
      <c r="N9" s="102"/>
      <c r="O9" s="102"/>
      <c r="P9" s="51">
        <v>94000</v>
      </c>
      <c r="Q9" s="110">
        <v>94000</v>
      </c>
      <c r="R9" s="110" t="s">
        <v>62</v>
      </c>
      <c r="S9" s="51"/>
      <c r="T9" s="51"/>
      <c r="U9" s="51"/>
      <c r="V9" s="51"/>
      <c r="W9" s="51"/>
      <c r="X9" s="102" t="s">
        <v>63</v>
      </c>
      <c r="Y9" s="51" t="s">
        <v>64</v>
      </c>
      <c r="Z9" s="117"/>
    </row>
    <row r="10" s="27" customFormat="1" ht="96.75" customHeight="1" spans="1:26">
      <c r="A10" s="44" t="s">
        <v>65</v>
      </c>
      <c r="B10" s="49" t="s">
        <v>66</v>
      </c>
      <c r="C10" s="50" t="s">
        <v>51</v>
      </c>
      <c r="D10" s="49" t="s">
        <v>67</v>
      </c>
      <c r="E10" s="51" t="s">
        <v>53</v>
      </c>
      <c r="F10" s="51" t="s">
        <v>68</v>
      </c>
      <c r="G10" s="49" t="s">
        <v>69</v>
      </c>
      <c r="H10" s="51" t="s">
        <v>56</v>
      </c>
      <c r="I10" s="51" t="s">
        <v>70</v>
      </c>
      <c r="J10" s="49" t="s">
        <v>58</v>
      </c>
      <c r="K10" s="51">
        <v>160000</v>
      </c>
      <c r="L10" s="51" t="s">
        <v>71</v>
      </c>
      <c r="M10" s="51" t="s">
        <v>72</v>
      </c>
      <c r="N10" s="102"/>
      <c r="O10" s="102"/>
      <c r="P10" s="51">
        <v>122500</v>
      </c>
      <c r="Q10" s="110">
        <v>17500</v>
      </c>
      <c r="R10" s="110" t="s">
        <v>73</v>
      </c>
      <c r="S10" s="51"/>
      <c r="T10" s="51"/>
      <c r="U10" s="51"/>
      <c r="V10" s="51"/>
      <c r="W10" s="51"/>
      <c r="X10" s="102" t="s">
        <v>74</v>
      </c>
      <c r="Y10" s="51" t="s">
        <v>64</v>
      </c>
      <c r="Z10" s="117"/>
    </row>
    <row r="11" s="27" customFormat="1" ht="27" customHeight="1" spans="1:26">
      <c r="A11" s="42" t="s">
        <v>75</v>
      </c>
      <c r="B11" s="43" t="s">
        <v>76</v>
      </c>
      <c r="C11" s="43"/>
      <c r="D11" s="43"/>
      <c r="E11" s="13"/>
      <c r="F11" s="24">
        <f>F12+F15+F18+F21+F26+F29+F31</f>
        <v>87481.95</v>
      </c>
      <c r="G11" s="24"/>
      <c r="H11" s="24"/>
      <c r="I11" s="24">
        <f t="shared" ref="I11:W11" si="1">I12+I15+I18+I21+I26+I29+I31</f>
        <v>21877</v>
      </c>
      <c r="J11" s="24"/>
      <c r="K11" s="24">
        <f t="shared" si="1"/>
        <v>0</v>
      </c>
      <c r="L11" s="24">
        <f t="shared" si="1"/>
        <v>28366.95</v>
      </c>
      <c r="M11" s="24">
        <f t="shared" si="1"/>
        <v>28366.95</v>
      </c>
      <c r="N11" s="24">
        <f t="shared" si="1"/>
        <v>0</v>
      </c>
      <c r="O11" s="24">
        <f t="shared" si="1"/>
        <v>19443.95</v>
      </c>
      <c r="P11" s="24">
        <f t="shared" si="1"/>
        <v>45</v>
      </c>
      <c r="Q11" s="24">
        <f t="shared" si="1"/>
        <v>0</v>
      </c>
      <c r="R11" s="24">
        <f t="shared" si="1"/>
        <v>0</v>
      </c>
      <c r="S11" s="24">
        <f t="shared" si="1"/>
        <v>4938</v>
      </c>
      <c r="T11" s="24">
        <f t="shared" si="1"/>
        <v>1000</v>
      </c>
      <c r="U11" s="24">
        <f t="shared" si="1"/>
        <v>2000</v>
      </c>
      <c r="V11" s="24">
        <f t="shared" si="1"/>
        <v>0</v>
      </c>
      <c r="W11" s="24">
        <f t="shared" si="1"/>
        <v>940</v>
      </c>
      <c r="X11" s="13"/>
      <c r="Y11" s="24"/>
      <c r="Z11" s="24"/>
    </row>
    <row r="12" s="27" customFormat="1" ht="27" customHeight="1" spans="1:26">
      <c r="A12" s="42" t="s">
        <v>77</v>
      </c>
      <c r="B12" s="43" t="s">
        <v>78</v>
      </c>
      <c r="C12" s="43"/>
      <c r="D12" s="43"/>
      <c r="E12" s="52"/>
      <c r="F12" s="53">
        <f>SUM(F13:F14)</f>
        <v>6642</v>
      </c>
      <c r="G12" s="53"/>
      <c r="H12" s="53"/>
      <c r="I12" s="53">
        <f t="shared" ref="I12:W12" si="2">SUM(I13:I14)</f>
        <v>4192</v>
      </c>
      <c r="J12" s="53"/>
      <c r="K12" s="53">
        <f t="shared" si="2"/>
        <v>0</v>
      </c>
      <c r="L12" s="53">
        <f t="shared" si="2"/>
        <v>2450</v>
      </c>
      <c r="M12" s="53">
        <f t="shared" si="2"/>
        <v>2450</v>
      </c>
      <c r="N12" s="53">
        <f t="shared" si="2"/>
        <v>0</v>
      </c>
      <c r="O12" s="53">
        <f t="shared" si="2"/>
        <v>1510</v>
      </c>
      <c r="P12" s="53">
        <f t="shared" si="2"/>
        <v>0</v>
      </c>
      <c r="Q12" s="53">
        <f t="shared" si="2"/>
        <v>0</v>
      </c>
      <c r="R12" s="53">
        <f t="shared" si="2"/>
        <v>0</v>
      </c>
      <c r="S12" s="53">
        <f t="shared" si="2"/>
        <v>0</v>
      </c>
      <c r="T12" s="53">
        <f t="shared" si="2"/>
        <v>0</v>
      </c>
      <c r="U12" s="53">
        <f t="shared" si="2"/>
        <v>0</v>
      </c>
      <c r="V12" s="53">
        <f t="shared" si="2"/>
        <v>0</v>
      </c>
      <c r="W12" s="53">
        <f t="shared" si="2"/>
        <v>940</v>
      </c>
      <c r="X12" s="13"/>
      <c r="Y12" s="53"/>
      <c r="Z12" s="53"/>
    </row>
    <row r="13" s="28" customFormat="1" ht="61.5" customHeight="1" spans="1:26">
      <c r="A13" s="44" t="s">
        <v>79</v>
      </c>
      <c r="B13" s="54" t="s">
        <v>80</v>
      </c>
      <c r="C13" s="46" t="s">
        <v>51</v>
      </c>
      <c r="D13" s="54" t="s">
        <v>81</v>
      </c>
      <c r="E13" s="55" t="s">
        <v>82</v>
      </c>
      <c r="F13" s="56">
        <v>2864</v>
      </c>
      <c r="G13" s="55" t="s">
        <v>83</v>
      </c>
      <c r="H13" s="57"/>
      <c r="I13" s="78">
        <f>F13-M13</f>
        <v>2294</v>
      </c>
      <c r="J13" s="55" t="s">
        <v>84</v>
      </c>
      <c r="K13" s="78"/>
      <c r="L13" s="78">
        <v>570</v>
      </c>
      <c r="M13" s="78">
        <v>570</v>
      </c>
      <c r="N13" s="78"/>
      <c r="O13" s="78">
        <v>570</v>
      </c>
      <c r="P13" s="78"/>
      <c r="Q13" s="78"/>
      <c r="R13" s="78"/>
      <c r="S13" s="78"/>
      <c r="T13" s="78"/>
      <c r="U13" s="78"/>
      <c r="V13" s="78"/>
      <c r="W13" s="78"/>
      <c r="X13" s="55" t="s">
        <v>85</v>
      </c>
      <c r="Y13" s="55" t="s">
        <v>86</v>
      </c>
      <c r="Z13" s="118"/>
    </row>
    <row r="14" s="27" customFormat="1" ht="61.5" customHeight="1" spans="1:26">
      <c r="A14" s="44" t="s">
        <v>87</v>
      </c>
      <c r="B14" s="58" t="s">
        <v>88</v>
      </c>
      <c r="C14" s="59" t="s">
        <v>51</v>
      </c>
      <c r="D14" s="60" t="s">
        <v>89</v>
      </c>
      <c r="E14" s="53" t="s">
        <v>82</v>
      </c>
      <c r="F14" s="61">
        <v>3778</v>
      </c>
      <c r="G14" s="62" t="s">
        <v>90</v>
      </c>
      <c r="H14" s="24" t="s">
        <v>91</v>
      </c>
      <c r="I14" s="24">
        <v>1898</v>
      </c>
      <c r="J14" s="13" t="s">
        <v>84</v>
      </c>
      <c r="K14" s="13"/>
      <c r="L14" s="61">
        <v>1880</v>
      </c>
      <c r="M14" s="61">
        <v>1880</v>
      </c>
      <c r="N14" s="61"/>
      <c r="O14" s="61">
        <v>940</v>
      </c>
      <c r="P14" s="61"/>
      <c r="Q14" s="61"/>
      <c r="R14" s="61"/>
      <c r="S14" s="93"/>
      <c r="T14" s="61"/>
      <c r="U14" s="61"/>
      <c r="V14" s="61"/>
      <c r="W14" s="61">
        <v>940</v>
      </c>
      <c r="X14" s="13" t="s">
        <v>92</v>
      </c>
      <c r="Y14" s="24" t="s">
        <v>93</v>
      </c>
      <c r="Z14" s="53"/>
    </row>
    <row r="15" s="27" customFormat="1" ht="27" customHeight="1" spans="1:26">
      <c r="A15" s="42" t="s">
        <v>94</v>
      </c>
      <c r="B15" s="43" t="s">
        <v>95</v>
      </c>
      <c r="C15" s="43"/>
      <c r="D15" s="43"/>
      <c r="E15" s="13"/>
      <c r="F15" s="61">
        <f>SUM(F16:F17)</f>
        <v>1024</v>
      </c>
      <c r="G15" s="61"/>
      <c r="H15" s="61"/>
      <c r="I15" s="61">
        <f>SUM(I16:I17)</f>
        <v>285</v>
      </c>
      <c r="J15" s="61"/>
      <c r="K15" s="61">
        <f t="shared" ref="K15:W15" si="3">SUM(K16:K17)</f>
        <v>0</v>
      </c>
      <c r="L15" s="61">
        <f t="shared" si="3"/>
        <v>739</v>
      </c>
      <c r="M15" s="61">
        <f t="shared" si="3"/>
        <v>739</v>
      </c>
      <c r="N15" s="61">
        <f t="shared" si="3"/>
        <v>0</v>
      </c>
      <c r="O15" s="61">
        <f t="shared" si="3"/>
        <v>370</v>
      </c>
      <c r="P15" s="61">
        <f t="shared" si="3"/>
        <v>0</v>
      </c>
      <c r="Q15" s="61">
        <f t="shared" si="3"/>
        <v>0</v>
      </c>
      <c r="R15" s="61">
        <f t="shared" si="3"/>
        <v>0</v>
      </c>
      <c r="S15" s="61">
        <f t="shared" si="3"/>
        <v>369</v>
      </c>
      <c r="T15" s="61">
        <f t="shared" si="3"/>
        <v>0</v>
      </c>
      <c r="U15" s="61">
        <f t="shared" si="3"/>
        <v>0</v>
      </c>
      <c r="V15" s="61">
        <f t="shared" si="3"/>
        <v>0</v>
      </c>
      <c r="W15" s="61">
        <f t="shared" si="3"/>
        <v>0</v>
      </c>
      <c r="X15" s="13"/>
      <c r="Y15" s="13"/>
      <c r="Z15" s="13"/>
    </row>
    <row r="16" s="27" customFormat="1" ht="62.45" customHeight="1" spans="1:26">
      <c r="A16" s="63">
        <v>6</v>
      </c>
      <c r="B16" s="64" t="s">
        <v>96</v>
      </c>
      <c r="C16" s="59" t="s">
        <v>51</v>
      </c>
      <c r="D16" s="65" t="s">
        <v>97</v>
      </c>
      <c r="E16" s="66" t="s">
        <v>82</v>
      </c>
      <c r="F16" s="61">
        <v>705</v>
      </c>
      <c r="G16" s="67" t="s">
        <v>98</v>
      </c>
      <c r="H16" s="24" t="s">
        <v>91</v>
      </c>
      <c r="I16" s="24">
        <v>285</v>
      </c>
      <c r="J16" s="13" t="s">
        <v>84</v>
      </c>
      <c r="K16" s="13"/>
      <c r="L16" s="61">
        <v>420</v>
      </c>
      <c r="M16" s="61">
        <v>420</v>
      </c>
      <c r="N16" s="61"/>
      <c r="O16" s="61">
        <v>210</v>
      </c>
      <c r="P16" s="61"/>
      <c r="Q16" s="61"/>
      <c r="R16" s="61"/>
      <c r="S16" s="61">
        <v>210</v>
      </c>
      <c r="T16" s="61"/>
      <c r="U16" s="61"/>
      <c r="V16" s="61"/>
      <c r="W16" s="61"/>
      <c r="X16" s="13" t="s">
        <v>92</v>
      </c>
      <c r="Y16" s="24" t="s">
        <v>93</v>
      </c>
      <c r="Z16" s="13"/>
    </row>
    <row r="17" s="27" customFormat="1" ht="54" customHeight="1" spans="1:26">
      <c r="A17" s="68">
        <v>7</v>
      </c>
      <c r="B17" s="69" t="s">
        <v>99</v>
      </c>
      <c r="C17" s="13" t="s">
        <v>35</v>
      </c>
      <c r="D17" s="65" t="s">
        <v>100</v>
      </c>
      <c r="E17" s="13">
        <v>2022</v>
      </c>
      <c r="F17" s="70">
        <v>319</v>
      </c>
      <c r="G17" s="67" t="s">
        <v>101</v>
      </c>
      <c r="H17" s="13" t="s">
        <v>102</v>
      </c>
      <c r="I17" s="103"/>
      <c r="J17" s="24" t="s">
        <v>84</v>
      </c>
      <c r="K17" s="24"/>
      <c r="L17" s="70">
        <v>319</v>
      </c>
      <c r="M17" s="70">
        <v>319</v>
      </c>
      <c r="N17" s="104"/>
      <c r="O17" s="104">
        <v>160</v>
      </c>
      <c r="P17" s="61"/>
      <c r="Q17" s="61"/>
      <c r="R17" s="61"/>
      <c r="S17" s="61">
        <v>159</v>
      </c>
      <c r="T17" s="61"/>
      <c r="U17" s="61"/>
      <c r="V17" s="61"/>
      <c r="W17" s="61"/>
      <c r="X17" s="13" t="s">
        <v>92</v>
      </c>
      <c r="Y17" s="24" t="s">
        <v>93</v>
      </c>
      <c r="Z17" s="10"/>
    </row>
    <row r="18" s="29" customFormat="1" ht="27" customHeight="1" spans="1:26">
      <c r="A18" s="42" t="s">
        <v>103</v>
      </c>
      <c r="B18" s="43" t="s">
        <v>104</v>
      </c>
      <c r="C18" s="43"/>
      <c r="D18" s="43"/>
      <c r="E18" s="13"/>
      <c r="F18" s="61">
        <f>SUM(F19:F20)</f>
        <v>23876</v>
      </c>
      <c r="G18" s="61"/>
      <c r="H18" s="61"/>
      <c r="I18" s="61">
        <f t="shared" ref="I18:W18" si="4">SUM(I19:I20)</f>
        <v>5600</v>
      </c>
      <c r="J18" s="61"/>
      <c r="K18" s="61">
        <f t="shared" si="4"/>
        <v>0</v>
      </c>
      <c r="L18" s="61">
        <f t="shared" si="4"/>
        <v>7038</v>
      </c>
      <c r="M18" s="61">
        <f t="shared" si="4"/>
        <v>7038</v>
      </c>
      <c r="N18" s="61">
        <f t="shared" si="4"/>
        <v>0</v>
      </c>
      <c r="O18" s="61">
        <f t="shared" si="4"/>
        <v>3519</v>
      </c>
      <c r="P18" s="61">
        <f t="shared" si="4"/>
        <v>0</v>
      </c>
      <c r="Q18" s="61">
        <f t="shared" si="4"/>
        <v>0</v>
      </c>
      <c r="R18" s="61">
        <f t="shared" si="4"/>
        <v>0</v>
      </c>
      <c r="S18" s="61">
        <f t="shared" si="4"/>
        <v>3519</v>
      </c>
      <c r="T18" s="61">
        <f t="shared" si="4"/>
        <v>0</v>
      </c>
      <c r="U18" s="61">
        <f t="shared" si="4"/>
        <v>0</v>
      </c>
      <c r="V18" s="61">
        <f t="shared" si="4"/>
        <v>0</v>
      </c>
      <c r="W18" s="61">
        <f t="shared" si="4"/>
        <v>0</v>
      </c>
      <c r="X18" s="13"/>
      <c r="Y18" s="61"/>
      <c r="Z18" s="61"/>
    </row>
    <row r="19" s="27" customFormat="1" ht="108.75" customHeight="1" spans="1:26">
      <c r="A19" s="63">
        <v>8</v>
      </c>
      <c r="B19" s="71" t="s">
        <v>105</v>
      </c>
      <c r="C19" s="59" t="s">
        <v>51</v>
      </c>
      <c r="D19" s="71" t="s">
        <v>106</v>
      </c>
      <c r="E19" s="66" t="s">
        <v>107</v>
      </c>
      <c r="F19" s="70">
        <v>14876</v>
      </c>
      <c r="G19" s="15" t="s">
        <v>108</v>
      </c>
      <c r="H19" s="24" t="s">
        <v>91</v>
      </c>
      <c r="I19" s="13">
        <v>5600</v>
      </c>
      <c r="J19" s="105" t="s">
        <v>109</v>
      </c>
      <c r="K19" s="13"/>
      <c r="L19" s="61">
        <v>5600</v>
      </c>
      <c r="M19" s="61">
        <v>5600</v>
      </c>
      <c r="N19" s="61"/>
      <c r="O19" s="61">
        <v>2800</v>
      </c>
      <c r="P19" s="61"/>
      <c r="Q19" s="61"/>
      <c r="R19" s="61"/>
      <c r="S19" s="61">
        <v>2800</v>
      </c>
      <c r="T19" s="61"/>
      <c r="U19" s="61"/>
      <c r="V19" s="61"/>
      <c r="W19" s="61"/>
      <c r="X19" s="13" t="s">
        <v>92</v>
      </c>
      <c r="Y19" s="13" t="s">
        <v>110</v>
      </c>
      <c r="Z19" s="10"/>
    </row>
    <row r="20" s="27" customFormat="1" ht="89.25" customHeight="1" spans="1:26">
      <c r="A20" s="72">
        <v>9</v>
      </c>
      <c r="B20" s="73" t="s">
        <v>111</v>
      </c>
      <c r="C20" s="46" t="s">
        <v>35</v>
      </c>
      <c r="D20" s="73" t="s">
        <v>112</v>
      </c>
      <c r="E20" s="46" t="s">
        <v>113</v>
      </c>
      <c r="F20" s="70">
        <v>9000</v>
      </c>
      <c r="G20" s="74"/>
      <c r="H20" s="46" t="s">
        <v>102</v>
      </c>
      <c r="I20" s="46"/>
      <c r="J20" s="106">
        <v>0.13</v>
      </c>
      <c r="K20" s="46"/>
      <c r="L20" s="61">
        <v>1438</v>
      </c>
      <c r="M20" s="61">
        <v>1438</v>
      </c>
      <c r="N20" s="61"/>
      <c r="O20" s="61">
        <v>719</v>
      </c>
      <c r="P20" s="61"/>
      <c r="Q20" s="61"/>
      <c r="R20" s="61"/>
      <c r="S20" s="61">
        <v>719</v>
      </c>
      <c r="T20" s="61"/>
      <c r="U20" s="61"/>
      <c r="V20" s="61"/>
      <c r="W20" s="61"/>
      <c r="X20" s="13" t="s">
        <v>92</v>
      </c>
      <c r="Y20" s="24" t="s">
        <v>93</v>
      </c>
      <c r="Z20" s="10"/>
    </row>
    <row r="21" s="27" customFormat="1" ht="27" customHeight="1" spans="1:26">
      <c r="A21" s="42" t="s">
        <v>114</v>
      </c>
      <c r="B21" s="43" t="s">
        <v>115</v>
      </c>
      <c r="C21" s="43"/>
      <c r="D21" s="43"/>
      <c r="E21" s="13"/>
      <c r="F21" s="13">
        <f>SUM(F22:F25)</f>
        <v>20700</v>
      </c>
      <c r="G21" s="13"/>
      <c r="H21" s="13">
        <f t="shared" ref="H21:W21" si="5">SUM(H22:H25)</f>
        <v>4044.06</v>
      </c>
      <c r="I21" s="13">
        <f t="shared" si="5"/>
        <v>0</v>
      </c>
      <c r="J21" s="13"/>
      <c r="K21" s="13">
        <f t="shared" si="5"/>
        <v>0</v>
      </c>
      <c r="L21" s="13">
        <f t="shared" si="5"/>
        <v>2700</v>
      </c>
      <c r="M21" s="13">
        <f t="shared" si="5"/>
        <v>2700</v>
      </c>
      <c r="N21" s="13">
        <f t="shared" si="5"/>
        <v>0</v>
      </c>
      <c r="O21" s="13">
        <f t="shared" si="5"/>
        <v>0</v>
      </c>
      <c r="P21" s="13">
        <f t="shared" si="5"/>
        <v>45</v>
      </c>
      <c r="Q21" s="13">
        <f t="shared" si="5"/>
        <v>0</v>
      </c>
      <c r="R21" s="13">
        <f t="shared" si="5"/>
        <v>0</v>
      </c>
      <c r="S21" s="13">
        <f t="shared" si="5"/>
        <v>655</v>
      </c>
      <c r="T21" s="13">
        <f t="shared" si="5"/>
        <v>0</v>
      </c>
      <c r="U21" s="13">
        <f t="shared" si="5"/>
        <v>2000</v>
      </c>
      <c r="V21" s="13">
        <f t="shared" si="5"/>
        <v>0</v>
      </c>
      <c r="W21" s="13">
        <f t="shared" si="5"/>
        <v>0</v>
      </c>
      <c r="X21" s="13"/>
      <c r="Y21" s="13"/>
      <c r="Z21" s="10"/>
    </row>
    <row r="22" s="27" customFormat="1" ht="55.5" customHeight="1" spans="1:26">
      <c r="A22" s="72">
        <v>10</v>
      </c>
      <c r="B22" s="10" t="s">
        <v>116</v>
      </c>
      <c r="C22" s="13" t="s">
        <v>35</v>
      </c>
      <c r="D22" s="12" t="s">
        <v>117</v>
      </c>
      <c r="E22" s="13">
        <v>2022</v>
      </c>
      <c r="F22" s="13">
        <v>300</v>
      </c>
      <c r="G22" s="13"/>
      <c r="H22" s="75" t="s">
        <v>102</v>
      </c>
      <c r="I22" s="13"/>
      <c r="J22" s="13" t="s">
        <v>84</v>
      </c>
      <c r="K22" s="13"/>
      <c r="L22" s="13">
        <v>300</v>
      </c>
      <c r="M22" s="13">
        <v>300</v>
      </c>
      <c r="N22" s="13"/>
      <c r="O22" s="13"/>
      <c r="P22" s="13"/>
      <c r="Q22" s="13"/>
      <c r="R22" s="13"/>
      <c r="S22" s="13">
        <v>300</v>
      </c>
      <c r="T22" s="13"/>
      <c r="U22" s="13"/>
      <c r="V22" s="13"/>
      <c r="W22" s="13"/>
      <c r="X22" s="13" t="s">
        <v>118</v>
      </c>
      <c r="Y22" s="13" t="s">
        <v>119</v>
      </c>
      <c r="Z22" s="10" t="s">
        <v>120</v>
      </c>
    </row>
    <row r="23" s="27" customFormat="1" ht="55.5" customHeight="1" spans="1:26">
      <c r="A23" s="72">
        <v>11</v>
      </c>
      <c r="B23" s="76" t="s">
        <v>121</v>
      </c>
      <c r="C23" s="13" t="s">
        <v>35</v>
      </c>
      <c r="D23" s="12" t="s">
        <v>122</v>
      </c>
      <c r="E23" s="13">
        <v>2022</v>
      </c>
      <c r="F23" s="13">
        <v>300</v>
      </c>
      <c r="G23" s="13"/>
      <c r="H23" s="75" t="s">
        <v>123</v>
      </c>
      <c r="I23" s="13"/>
      <c r="J23" s="13" t="s">
        <v>84</v>
      </c>
      <c r="K23" s="13"/>
      <c r="L23" s="13">
        <v>300</v>
      </c>
      <c r="M23" s="13">
        <v>300</v>
      </c>
      <c r="N23" s="13"/>
      <c r="O23" s="13"/>
      <c r="P23" s="13">
        <v>45</v>
      </c>
      <c r="Q23" s="13"/>
      <c r="R23" s="13"/>
      <c r="S23" s="13">
        <v>255</v>
      </c>
      <c r="T23" s="13"/>
      <c r="U23" s="13"/>
      <c r="V23" s="13"/>
      <c r="W23" s="13"/>
      <c r="X23" s="111" t="s">
        <v>124</v>
      </c>
      <c r="Y23" s="111" t="s">
        <v>125</v>
      </c>
      <c r="Z23" s="10" t="s">
        <v>120</v>
      </c>
    </row>
    <row r="24" s="27" customFormat="1" ht="55.5" customHeight="1" spans="1:26">
      <c r="A24" s="72">
        <v>12</v>
      </c>
      <c r="B24" s="10" t="s">
        <v>126</v>
      </c>
      <c r="C24" s="13" t="s">
        <v>35</v>
      </c>
      <c r="D24" s="10" t="s">
        <v>127</v>
      </c>
      <c r="E24" s="13">
        <v>2022</v>
      </c>
      <c r="F24" s="13">
        <v>100</v>
      </c>
      <c r="G24" s="13"/>
      <c r="H24" s="75">
        <v>2022.06</v>
      </c>
      <c r="I24" s="13"/>
      <c r="J24" s="13" t="s">
        <v>84</v>
      </c>
      <c r="K24" s="13"/>
      <c r="L24" s="13">
        <v>100</v>
      </c>
      <c r="M24" s="13">
        <v>100</v>
      </c>
      <c r="N24" s="13"/>
      <c r="O24" s="13"/>
      <c r="P24" s="13"/>
      <c r="Q24" s="13"/>
      <c r="R24" s="13"/>
      <c r="S24" s="13">
        <v>100</v>
      </c>
      <c r="T24" s="13"/>
      <c r="U24" s="13"/>
      <c r="V24" s="13"/>
      <c r="W24" s="13"/>
      <c r="X24" s="111" t="s">
        <v>124</v>
      </c>
      <c r="Y24" s="111" t="s">
        <v>128</v>
      </c>
      <c r="Z24" s="10" t="s">
        <v>120</v>
      </c>
    </row>
    <row r="25" s="27" customFormat="1" ht="64.5" customHeight="1" spans="1:26">
      <c r="A25" s="72">
        <v>13</v>
      </c>
      <c r="B25" s="10" t="s">
        <v>129</v>
      </c>
      <c r="C25" s="13" t="s">
        <v>35</v>
      </c>
      <c r="D25" s="12" t="s">
        <v>130</v>
      </c>
      <c r="E25" s="13" t="s">
        <v>37</v>
      </c>
      <c r="F25" s="13">
        <v>20000</v>
      </c>
      <c r="G25" s="13"/>
      <c r="H25" s="75">
        <v>2022</v>
      </c>
      <c r="I25" s="13"/>
      <c r="J25" s="13" t="s">
        <v>131</v>
      </c>
      <c r="K25" s="13">
        <v>0</v>
      </c>
      <c r="L25" s="13">
        <v>2000</v>
      </c>
      <c r="M25" s="13">
        <v>2000</v>
      </c>
      <c r="N25" s="13"/>
      <c r="O25" s="13"/>
      <c r="P25" s="13"/>
      <c r="Q25" s="13"/>
      <c r="R25" s="13"/>
      <c r="S25" s="13"/>
      <c r="T25" s="13"/>
      <c r="U25" s="13">
        <v>2000</v>
      </c>
      <c r="V25" s="13"/>
      <c r="W25" s="13"/>
      <c r="X25" s="13" t="s">
        <v>132</v>
      </c>
      <c r="Y25" s="13" t="s">
        <v>132</v>
      </c>
      <c r="Z25" s="10" t="s">
        <v>120</v>
      </c>
    </row>
    <row r="26" s="30" customFormat="1" ht="26.25" customHeight="1" spans="1:26">
      <c r="A26" s="42" t="s">
        <v>133</v>
      </c>
      <c r="B26" s="43" t="s">
        <v>134</v>
      </c>
      <c r="C26" s="43"/>
      <c r="D26" s="43"/>
      <c r="E26" s="77"/>
      <c r="F26" s="59">
        <f>SUM(F27:F28)</f>
        <v>24844.95</v>
      </c>
      <c r="G26" s="59"/>
      <c r="H26" s="59"/>
      <c r="I26" s="59">
        <f t="shared" ref="I26:W26" si="6">SUM(I27:I28)</f>
        <v>10800</v>
      </c>
      <c r="J26" s="59"/>
      <c r="K26" s="59">
        <f t="shared" si="6"/>
        <v>0</v>
      </c>
      <c r="L26" s="59">
        <f t="shared" si="6"/>
        <v>14044.95</v>
      </c>
      <c r="M26" s="59">
        <f t="shared" si="6"/>
        <v>14044.95</v>
      </c>
      <c r="N26" s="59">
        <f t="shared" si="6"/>
        <v>0</v>
      </c>
      <c r="O26" s="59">
        <f t="shared" si="6"/>
        <v>14044.95</v>
      </c>
      <c r="P26" s="59">
        <f t="shared" si="6"/>
        <v>0</v>
      </c>
      <c r="Q26" s="59">
        <f t="shared" si="6"/>
        <v>0</v>
      </c>
      <c r="R26" s="59">
        <f t="shared" si="6"/>
        <v>0</v>
      </c>
      <c r="S26" s="59">
        <f t="shared" si="6"/>
        <v>0</v>
      </c>
      <c r="T26" s="59">
        <f t="shared" si="6"/>
        <v>0</v>
      </c>
      <c r="U26" s="59">
        <f t="shared" si="6"/>
        <v>0</v>
      </c>
      <c r="V26" s="59">
        <f t="shared" si="6"/>
        <v>0</v>
      </c>
      <c r="W26" s="59">
        <f t="shared" si="6"/>
        <v>0</v>
      </c>
      <c r="X26" s="112"/>
      <c r="Y26" s="112"/>
      <c r="Z26" s="112"/>
    </row>
    <row r="27" s="28" customFormat="1" ht="112.5" customHeight="1" spans="1:26">
      <c r="A27" s="46">
        <v>14</v>
      </c>
      <c r="B27" s="54" t="s">
        <v>135</v>
      </c>
      <c r="C27" s="55" t="s">
        <v>51</v>
      </c>
      <c r="D27" s="54" t="s">
        <v>136</v>
      </c>
      <c r="E27" s="55" t="s">
        <v>82</v>
      </c>
      <c r="F27" s="78">
        <v>17407.95</v>
      </c>
      <c r="G27" s="55" t="s">
        <v>137</v>
      </c>
      <c r="H27" s="79">
        <v>44501</v>
      </c>
      <c r="I27" s="78">
        <v>9800</v>
      </c>
      <c r="J27" s="55" t="s">
        <v>84</v>
      </c>
      <c r="K27" s="78"/>
      <c r="L27" s="78">
        <v>7607.95</v>
      </c>
      <c r="M27" s="78">
        <v>7607.95</v>
      </c>
      <c r="N27" s="78"/>
      <c r="O27" s="78">
        <v>7607.95</v>
      </c>
      <c r="P27" s="78"/>
      <c r="Q27" s="78"/>
      <c r="R27" s="78"/>
      <c r="S27" s="78"/>
      <c r="T27" s="78"/>
      <c r="U27" s="78"/>
      <c r="V27" s="78"/>
      <c r="W27" s="78"/>
      <c r="X27" s="55" t="s">
        <v>138</v>
      </c>
      <c r="Y27" s="55" t="s">
        <v>139</v>
      </c>
      <c r="Z27" s="118"/>
    </row>
    <row r="28" s="28" customFormat="1" ht="60" customHeight="1" spans="1:26">
      <c r="A28" s="80">
        <v>15</v>
      </c>
      <c r="B28" s="54" t="s">
        <v>140</v>
      </c>
      <c r="C28" s="55" t="s">
        <v>51</v>
      </c>
      <c r="D28" s="54" t="s">
        <v>141</v>
      </c>
      <c r="E28" s="55" t="s">
        <v>142</v>
      </c>
      <c r="F28" s="78">
        <v>7437</v>
      </c>
      <c r="G28" s="55" t="s">
        <v>143</v>
      </c>
      <c r="H28" s="81">
        <v>44470</v>
      </c>
      <c r="I28" s="78">
        <v>1000</v>
      </c>
      <c r="J28" s="55" t="s">
        <v>84</v>
      </c>
      <c r="K28" s="78"/>
      <c r="L28" s="78">
        <v>6437</v>
      </c>
      <c r="M28" s="78">
        <v>6437</v>
      </c>
      <c r="N28" s="78"/>
      <c r="O28" s="78">
        <v>6437</v>
      </c>
      <c r="P28" s="78"/>
      <c r="Q28" s="78"/>
      <c r="R28" s="78"/>
      <c r="S28" s="78"/>
      <c r="T28" s="78"/>
      <c r="U28" s="78"/>
      <c r="V28" s="78"/>
      <c r="W28" s="78"/>
      <c r="X28" s="55" t="s">
        <v>144</v>
      </c>
      <c r="Y28" s="55" t="s">
        <v>139</v>
      </c>
      <c r="Z28" s="118"/>
    </row>
    <row r="29" s="30" customFormat="1" ht="26.25" customHeight="1" spans="1:26">
      <c r="A29" s="42" t="s">
        <v>145</v>
      </c>
      <c r="B29" s="43" t="s">
        <v>146</v>
      </c>
      <c r="C29" s="43"/>
      <c r="D29" s="43"/>
      <c r="E29" s="77"/>
      <c r="F29" s="70">
        <f>F30</f>
        <v>10000</v>
      </c>
      <c r="G29" s="70"/>
      <c r="H29" s="70"/>
      <c r="I29" s="70">
        <f t="shared" ref="I29:W29" si="7">I30</f>
        <v>1000</v>
      </c>
      <c r="J29" s="70"/>
      <c r="K29" s="70">
        <f t="shared" si="7"/>
        <v>0</v>
      </c>
      <c r="L29" s="70">
        <f t="shared" si="7"/>
        <v>1000</v>
      </c>
      <c r="M29" s="70">
        <f t="shared" si="7"/>
        <v>1000</v>
      </c>
      <c r="N29" s="70">
        <f t="shared" si="7"/>
        <v>0</v>
      </c>
      <c r="O29" s="70">
        <f t="shared" si="7"/>
        <v>0</v>
      </c>
      <c r="P29" s="70">
        <f t="shared" si="7"/>
        <v>0</v>
      </c>
      <c r="Q29" s="70">
        <f t="shared" si="7"/>
        <v>0</v>
      </c>
      <c r="R29" s="70">
        <f t="shared" si="7"/>
        <v>0</v>
      </c>
      <c r="S29" s="70">
        <f t="shared" si="7"/>
        <v>0</v>
      </c>
      <c r="T29" s="70">
        <f t="shared" si="7"/>
        <v>1000</v>
      </c>
      <c r="U29" s="70">
        <f t="shared" si="7"/>
        <v>0</v>
      </c>
      <c r="V29" s="70">
        <f t="shared" si="7"/>
        <v>0</v>
      </c>
      <c r="W29" s="70">
        <f t="shared" si="7"/>
        <v>0</v>
      </c>
      <c r="X29" s="113"/>
      <c r="Y29" s="113"/>
      <c r="Z29" s="113"/>
    </row>
    <row r="30" s="28" customFormat="1" ht="66.75" customHeight="1" spans="1:26">
      <c r="A30" s="46">
        <v>16</v>
      </c>
      <c r="B30" s="82" t="s">
        <v>147</v>
      </c>
      <c r="C30" s="13" t="s">
        <v>35</v>
      </c>
      <c r="D30" s="45" t="s">
        <v>148</v>
      </c>
      <c r="E30" s="57" t="s">
        <v>149</v>
      </c>
      <c r="F30" s="83">
        <v>10000</v>
      </c>
      <c r="G30" s="83"/>
      <c r="H30" s="55" t="s">
        <v>102</v>
      </c>
      <c r="I30" s="83">
        <v>1000</v>
      </c>
      <c r="J30" s="45" t="s">
        <v>150</v>
      </c>
      <c r="K30" s="83"/>
      <c r="L30" s="83">
        <v>1000</v>
      </c>
      <c r="M30" s="83">
        <v>1000</v>
      </c>
      <c r="N30" s="83"/>
      <c r="O30" s="83"/>
      <c r="P30" s="83"/>
      <c r="Q30" s="83"/>
      <c r="R30" s="83"/>
      <c r="S30" s="83"/>
      <c r="T30" s="83">
        <v>1000</v>
      </c>
      <c r="U30" s="83"/>
      <c r="V30" s="83"/>
      <c r="W30" s="83"/>
      <c r="X30" s="114" t="s">
        <v>151</v>
      </c>
      <c r="Y30" s="13" t="s">
        <v>93</v>
      </c>
      <c r="Z30" s="82" t="s">
        <v>152</v>
      </c>
    </row>
    <row r="31" s="30" customFormat="1" ht="26.25" customHeight="1" spans="1:26">
      <c r="A31" s="42" t="s">
        <v>153</v>
      </c>
      <c r="B31" s="43" t="s">
        <v>154</v>
      </c>
      <c r="C31" s="43"/>
      <c r="D31" s="43"/>
      <c r="E31" s="77"/>
      <c r="F31" s="70">
        <f>SUM(F32:F33)</f>
        <v>395</v>
      </c>
      <c r="G31" s="70"/>
      <c r="H31" s="70"/>
      <c r="I31" s="70">
        <f t="shared" ref="I31:W31" si="8">SUM(I32:I33)</f>
        <v>0</v>
      </c>
      <c r="J31" s="70"/>
      <c r="K31" s="70">
        <f t="shared" si="8"/>
        <v>0</v>
      </c>
      <c r="L31" s="70">
        <f t="shared" si="8"/>
        <v>395</v>
      </c>
      <c r="M31" s="70">
        <f t="shared" si="8"/>
        <v>395</v>
      </c>
      <c r="N31" s="70">
        <f t="shared" si="8"/>
        <v>0</v>
      </c>
      <c r="O31" s="70">
        <f t="shared" si="8"/>
        <v>0</v>
      </c>
      <c r="P31" s="70">
        <f t="shared" si="8"/>
        <v>0</v>
      </c>
      <c r="Q31" s="70">
        <f t="shared" si="8"/>
        <v>0</v>
      </c>
      <c r="R31" s="70">
        <f t="shared" si="8"/>
        <v>0</v>
      </c>
      <c r="S31" s="70">
        <f t="shared" si="8"/>
        <v>395</v>
      </c>
      <c r="T31" s="70">
        <f t="shared" si="8"/>
        <v>0</v>
      </c>
      <c r="U31" s="70">
        <f t="shared" si="8"/>
        <v>0</v>
      </c>
      <c r="V31" s="70">
        <f t="shared" si="8"/>
        <v>0</v>
      </c>
      <c r="W31" s="70">
        <f t="shared" si="8"/>
        <v>0</v>
      </c>
      <c r="X31" s="113"/>
      <c r="Y31" s="113"/>
      <c r="Z31" s="113"/>
    </row>
    <row r="32" s="30" customFormat="1" ht="56.25" customHeight="1" spans="1:26">
      <c r="A32" s="72">
        <v>17</v>
      </c>
      <c r="B32" s="71" t="s">
        <v>155</v>
      </c>
      <c r="C32" s="59" t="s">
        <v>35</v>
      </c>
      <c r="D32" s="71" t="s">
        <v>156</v>
      </c>
      <c r="E32" s="66">
        <v>2022</v>
      </c>
      <c r="F32" s="70">
        <v>200</v>
      </c>
      <c r="G32" s="15"/>
      <c r="H32" s="24" t="s">
        <v>102</v>
      </c>
      <c r="I32" s="13"/>
      <c r="J32" s="105" t="s">
        <v>84</v>
      </c>
      <c r="K32" s="13"/>
      <c r="L32" s="61">
        <v>200</v>
      </c>
      <c r="M32" s="61">
        <v>200</v>
      </c>
      <c r="N32" s="61"/>
      <c r="O32" s="61"/>
      <c r="P32" s="61"/>
      <c r="Q32" s="61"/>
      <c r="R32" s="61"/>
      <c r="S32" s="61">
        <v>200</v>
      </c>
      <c r="T32" s="61"/>
      <c r="U32" s="61"/>
      <c r="V32" s="61"/>
      <c r="W32" s="61"/>
      <c r="X32" s="13" t="s">
        <v>92</v>
      </c>
      <c r="Y32" s="13" t="s">
        <v>93</v>
      </c>
      <c r="Z32" s="10" t="s">
        <v>120</v>
      </c>
    </row>
    <row r="33" s="28" customFormat="1" ht="75" customHeight="1" spans="1:26">
      <c r="A33" s="46">
        <v>18</v>
      </c>
      <c r="B33" s="71" t="s">
        <v>157</v>
      </c>
      <c r="C33" s="59" t="s">
        <v>35</v>
      </c>
      <c r="D33" s="71" t="s">
        <v>158</v>
      </c>
      <c r="E33" s="66">
        <v>2022</v>
      </c>
      <c r="F33" s="70">
        <v>195</v>
      </c>
      <c r="G33" s="15"/>
      <c r="H33" s="24" t="s">
        <v>102</v>
      </c>
      <c r="I33" s="13"/>
      <c r="J33" s="105" t="s">
        <v>84</v>
      </c>
      <c r="K33" s="13"/>
      <c r="L33" s="61">
        <v>195</v>
      </c>
      <c r="M33" s="61">
        <v>195</v>
      </c>
      <c r="N33" s="61"/>
      <c r="O33" s="61"/>
      <c r="P33" s="61"/>
      <c r="Q33" s="61"/>
      <c r="R33" s="61"/>
      <c r="S33" s="61">
        <v>195</v>
      </c>
      <c r="T33" s="61"/>
      <c r="U33" s="61"/>
      <c r="V33" s="61"/>
      <c r="W33" s="61"/>
      <c r="X33" s="13" t="s">
        <v>92</v>
      </c>
      <c r="Y33" s="13" t="s">
        <v>93</v>
      </c>
      <c r="Z33" s="10" t="s">
        <v>120</v>
      </c>
    </row>
    <row r="34" s="27" customFormat="1" ht="36.75" customHeight="1" spans="1:26">
      <c r="A34" s="42" t="s">
        <v>159</v>
      </c>
      <c r="B34" s="43" t="s">
        <v>160</v>
      </c>
      <c r="C34" s="43"/>
      <c r="D34" s="43"/>
      <c r="E34" s="13"/>
      <c r="F34" s="61">
        <f>F35+F41+F43+F45+F48</f>
        <v>102047.15</v>
      </c>
      <c r="G34" s="61"/>
      <c r="H34" s="61"/>
      <c r="I34" s="61">
        <f t="shared" ref="I34:W34" si="9">I35+I41+I43+I45+I48</f>
        <v>19459</v>
      </c>
      <c r="J34" s="61"/>
      <c r="K34" s="61">
        <f t="shared" si="9"/>
        <v>3265</v>
      </c>
      <c r="L34" s="61">
        <f t="shared" si="9"/>
        <v>51896.15</v>
      </c>
      <c r="M34" s="61">
        <f t="shared" si="9"/>
        <v>55161.15</v>
      </c>
      <c r="N34" s="61">
        <f t="shared" si="9"/>
        <v>0</v>
      </c>
      <c r="O34" s="61">
        <f t="shared" si="9"/>
        <v>20614.1</v>
      </c>
      <c r="P34" s="61">
        <f t="shared" si="9"/>
        <v>10000</v>
      </c>
      <c r="Q34" s="61">
        <f t="shared" si="9"/>
        <v>6816</v>
      </c>
      <c r="R34" s="61">
        <f t="shared" si="9"/>
        <v>0</v>
      </c>
      <c r="S34" s="61">
        <f t="shared" si="9"/>
        <v>7523.1</v>
      </c>
      <c r="T34" s="61">
        <f t="shared" si="9"/>
        <v>0</v>
      </c>
      <c r="U34" s="61">
        <f t="shared" si="9"/>
        <v>9085</v>
      </c>
      <c r="V34" s="61">
        <f t="shared" si="9"/>
        <v>1123</v>
      </c>
      <c r="W34" s="61">
        <f t="shared" si="9"/>
        <v>0</v>
      </c>
      <c r="X34" s="13"/>
      <c r="Y34" s="61"/>
      <c r="Z34" s="61"/>
    </row>
    <row r="35" s="27" customFormat="1" ht="36.75" customHeight="1" spans="1:26">
      <c r="A35" s="42" t="s">
        <v>77</v>
      </c>
      <c r="B35" s="43" t="s">
        <v>161</v>
      </c>
      <c r="C35" s="43"/>
      <c r="D35" s="43"/>
      <c r="E35" s="13"/>
      <c r="F35" s="61">
        <v>51540</v>
      </c>
      <c r="G35" s="61"/>
      <c r="H35" s="61"/>
      <c r="I35" s="61">
        <f>SUM(I36:I40)</f>
        <v>12959</v>
      </c>
      <c r="J35" s="61"/>
      <c r="K35" s="61">
        <f>SUM(K36:K40)</f>
        <v>3265</v>
      </c>
      <c r="L35" s="61">
        <f t="shared" ref="L35:W35" si="10">SUM(L36:L40)</f>
        <v>39286</v>
      </c>
      <c r="M35" s="61">
        <f t="shared" si="10"/>
        <v>42551</v>
      </c>
      <c r="N35" s="61">
        <f t="shared" si="10"/>
        <v>0</v>
      </c>
      <c r="O35" s="61">
        <f t="shared" si="10"/>
        <v>20200</v>
      </c>
      <c r="P35" s="61">
        <f t="shared" si="10"/>
        <v>0</v>
      </c>
      <c r="Q35" s="61">
        <f t="shared" si="10"/>
        <v>6816</v>
      </c>
      <c r="R35" s="61">
        <f t="shared" si="10"/>
        <v>0</v>
      </c>
      <c r="S35" s="61">
        <f t="shared" si="10"/>
        <v>5840</v>
      </c>
      <c r="T35" s="61">
        <f t="shared" si="10"/>
        <v>0</v>
      </c>
      <c r="U35" s="61">
        <f t="shared" si="10"/>
        <v>8695</v>
      </c>
      <c r="V35" s="61">
        <f t="shared" si="10"/>
        <v>1000</v>
      </c>
      <c r="W35" s="61">
        <f t="shared" si="10"/>
        <v>0</v>
      </c>
      <c r="X35" s="13"/>
      <c r="Y35" s="61"/>
      <c r="Z35" s="61"/>
    </row>
    <row r="36" s="27" customFormat="1" ht="91.5" customHeight="1" spans="1:26">
      <c r="A36" s="72">
        <v>19</v>
      </c>
      <c r="B36" s="84" t="s">
        <v>162</v>
      </c>
      <c r="C36" s="59" t="s">
        <v>51</v>
      </c>
      <c r="D36" s="85" t="s">
        <v>163</v>
      </c>
      <c r="E36" s="13" t="s">
        <v>82</v>
      </c>
      <c r="F36" s="61">
        <v>34000</v>
      </c>
      <c r="G36" s="86" t="s">
        <v>164</v>
      </c>
      <c r="H36" s="61" t="s">
        <v>165</v>
      </c>
      <c r="I36" s="61">
        <v>3959</v>
      </c>
      <c r="J36" s="61" t="s">
        <v>84</v>
      </c>
      <c r="K36" s="61"/>
      <c r="L36" s="107">
        <v>30041</v>
      </c>
      <c r="M36" s="107">
        <v>30041</v>
      </c>
      <c r="N36" s="107"/>
      <c r="O36" s="107">
        <v>15000</v>
      </c>
      <c r="P36" s="61"/>
      <c r="Q36" s="107">
        <v>6816</v>
      </c>
      <c r="R36" s="61"/>
      <c r="S36" s="61"/>
      <c r="T36" s="61"/>
      <c r="U36" s="61">
        <v>8225</v>
      </c>
      <c r="V36" s="61"/>
      <c r="W36" s="61"/>
      <c r="X36" s="111" t="s">
        <v>166</v>
      </c>
      <c r="Y36" s="61" t="s">
        <v>110</v>
      </c>
      <c r="Z36" s="61"/>
    </row>
    <row r="37" s="27" customFormat="1" ht="75.75" customHeight="1" spans="1:26">
      <c r="A37" s="87">
        <v>20</v>
      </c>
      <c r="B37" s="10" t="s">
        <v>167</v>
      </c>
      <c r="C37" s="59" t="s">
        <v>51</v>
      </c>
      <c r="D37" s="10" t="s">
        <v>168</v>
      </c>
      <c r="E37" s="13" t="s">
        <v>82</v>
      </c>
      <c r="F37" s="61" t="s">
        <v>169</v>
      </c>
      <c r="G37" s="61" t="s">
        <v>170</v>
      </c>
      <c r="H37" s="44" t="s">
        <v>171</v>
      </c>
      <c r="I37" s="61">
        <v>9000</v>
      </c>
      <c r="J37" s="55" t="s">
        <v>84</v>
      </c>
      <c r="K37" s="107">
        <v>3265</v>
      </c>
      <c r="L37" s="107">
        <v>4535</v>
      </c>
      <c r="M37" s="107">
        <v>7800</v>
      </c>
      <c r="N37" s="107"/>
      <c r="O37" s="61">
        <v>5200</v>
      </c>
      <c r="P37" s="107"/>
      <c r="Q37" s="61"/>
      <c r="R37" s="61"/>
      <c r="S37" s="61">
        <v>1600</v>
      </c>
      <c r="T37" s="61"/>
      <c r="U37" s="107"/>
      <c r="V37" s="107">
        <v>1000</v>
      </c>
      <c r="W37" s="61"/>
      <c r="X37" s="115" t="s">
        <v>172</v>
      </c>
      <c r="Y37" s="47" t="s">
        <v>173</v>
      </c>
      <c r="Z37" s="61"/>
    </row>
    <row r="38" s="27" customFormat="1" ht="55.5" customHeight="1" spans="1:26">
      <c r="A38" s="87">
        <v>21</v>
      </c>
      <c r="B38" s="84" t="s">
        <v>174</v>
      </c>
      <c r="C38" s="88" t="s">
        <v>35</v>
      </c>
      <c r="D38" s="85" t="s">
        <v>175</v>
      </c>
      <c r="E38" s="88">
        <v>2022</v>
      </c>
      <c r="F38" s="88">
        <v>740</v>
      </c>
      <c r="G38" s="89" t="s">
        <v>176</v>
      </c>
      <c r="H38" s="85" t="s">
        <v>102</v>
      </c>
      <c r="I38" s="85"/>
      <c r="J38" s="85" t="s">
        <v>177</v>
      </c>
      <c r="K38" s="85"/>
      <c r="L38" s="88">
        <v>740</v>
      </c>
      <c r="M38" s="88">
        <v>740</v>
      </c>
      <c r="N38" s="88"/>
      <c r="O38" s="88"/>
      <c r="P38" s="88"/>
      <c r="Q38" s="88"/>
      <c r="R38" s="88"/>
      <c r="S38" s="88">
        <v>740</v>
      </c>
      <c r="T38" s="88"/>
      <c r="U38" s="88"/>
      <c r="V38" s="88"/>
      <c r="W38" s="88"/>
      <c r="X38" s="13" t="s">
        <v>118</v>
      </c>
      <c r="Y38" s="119" t="s">
        <v>178</v>
      </c>
      <c r="Z38" s="109" t="s">
        <v>120</v>
      </c>
    </row>
    <row r="39" s="27" customFormat="1" ht="105.75" customHeight="1" spans="1:26">
      <c r="A39" s="63">
        <v>22</v>
      </c>
      <c r="B39" s="90" t="s">
        <v>179</v>
      </c>
      <c r="C39" s="88" t="s">
        <v>35</v>
      </c>
      <c r="D39" s="85" t="s">
        <v>180</v>
      </c>
      <c r="E39" s="88" t="s">
        <v>149</v>
      </c>
      <c r="F39" s="88">
        <v>8700</v>
      </c>
      <c r="G39" s="89"/>
      <c r="H39" s="85" t="s">
        <v>102</v>
      </c>
      <c r="I39" s="85"/>
      <c r="J39" s="85" t="s">
        <v>181</v>
      </c>
      <c r="K39" s="88"/>
      <c r="L39" s="88">
        <v>3500</v>
      </c>
      <c r="M39" s="88">
        <v>3500</v>
      </c>
      <c r="N39" s="88"/>
      <c r="O39" s="88"/>
      <c r="P39" s="88"/>
      <c r="Q39" s="88"/>
      <c r="R39" s="88"/>
      <c r="S39" s="88">
        <v>3500</v>
      </c>
      <c r="T39" s="88"/>
      <c r="U39" s="88"/>
      <c r="V39" s="88"/>
      <c r="W39" s="88"/>
      <c r="X39" s="13" t="s">
        <v>118</v>
      </c>
      <c r="Y39" s="119" t="s">
        <v>182</v>
      </c>
      <c r="Z39" s="109" t="s">
        <v>120</v>
      </c>
    </row>
    <row r="40" s="27" customFormat="1" ht="60" customHeight="1" spans="1:26">
      <c r="A40" s="87">
        <v>23</v>
      </c>
      <c r="B40" s="10" t="s">
        <v>183</v>
      </c>
      <c r="C40" s="13" t="s">
        <v>35</v>
      </c>
      <c r="D40" s="10" t="s">
        <v>184</v>
      </c>
      <c r="E40" s="13" t="s">
        <v>185</v>
      </c>
      <c r="F40" s="61">
        <v>4700</v>
      </c>
      <c r="G40" s="61" t="s">
        <v>186</v>
      </c>
      <c r="H40" s="61">
        <v>2022</v>
      </c>
      <c r="I40" s="61">
        <v>0</v>
      </c>
      <c r="J40" s="61" t="s">
        <v>187</v>
      </c>
      <c r="K40" s="61">
        <v>0</v>
      </c>
      <c r="L40" s="61">
        <v>470</v>
      </c>
      <c r="M40" s="61">
        <v>470</v>
      </c>
      <c r="N40" s="61"/>
      <c r="O40" s="61"/>
      <c r="P40" s="61"/>
      <c r="Q40" s="61"/>
      <c r="R40" s="61"/>
      <c r="S40" s="61"/>
      <c r="T40" s="61"/>
      <c r="U40" s="61">
        <v>470</v>
      </c>
      <c r="V40" s="61"/>
      <c r="W40" s="61"/>
      <c r="X40" s="61" t="s">
        <v>132</v>
      </c>
      <c r="Y40" s="61" t="s">
        <v>132</v>
      </c>
      <c r="Z40" s="109" t="s">
        <v>120</v>
      </c>
    </row>
    <row r="41" s="27" customFormat="1" ht="27" customHeight="1" spans="1:26">
      <c r="A41" s="42" t="s">
        <v>94</v>
      </c>
      <c r="B41" s="43" t="s">
        <v>188</v>
      </c>
      <c r="C41" s="43"/>
      <c r="D41" s="43"/>
      <c r="E41" s="13"/>
      <c r="F41" s="24">
        <f>F42</f>
        <v>228.95</v>
      </c>
      <c r="G41" s="24"/>
      <c r="H41" s="24"/>
      <c r="I41" s="24">
        <f t="shared" ref="I41:W41" si="11">I42</f>
        <v>0</v>
      </c>
      <c r="J41" s="24"/>
      <c r="K41" s="24">
        <f t="shared" si="11"/>
        <v>0</v>
      </c>
      <c r="L41" s="24">
        <f t="shared" si="11"/>
        <v>228.95</v>
      </c>
      <c r="M41" s="24">
        <f t="shared" si="11"/>
        <v>228.95</v>
      </c>
      <c r="N41" s="24">
        <f t="shared" si="11"/>
        <v>0</v>
      </c>
      <c r="O41" s="24">
        <f t="shared" si="11"/>
        <v>115</v>
      </c>
      <c r="P41" s="24">
        <f t="shared" si="11"/>
        <v>0</v>
      </c>
      <c r="Q41" s="24">
        <f t="shared" si="11"/>
        <v>0</v>
      </c>
      <c r="R41" s="24">
        <f t="shared" si="11"/>
        <v>0</v>
      </c>
      <c r="S41" s="24">
        <f t="shared" si="11"/>
        <v>114</v>
      </c>
      <c r="T41" s="24">
        <f t="shared" si="11"/>
        <v>0</v>
      </c>
      <c r="U41" s="24">
        <f t="shared" si="11"/>
        <v>0</v>
      </c>
      <c r="V41" s="24">
        <f t="shared" si="11"/>
        <v>0</v>
      </c>
      <c r="W41" s="24">
        <f t="shared" si="11"/>
        <v>0</v>
      </c>
      <c r="X41" s="13"/>
      <c r="Y41" s="24"/>
      <c r="Z41" s="24"/>
    </row>
    <row r="42" s="27" customFormat="1" ht="57" customHeight="1" spans="1:26">
      <c r="A42" s="72">
        <v>24</v>
      </c>
      <c r="B42" s="76" t="s">
        <v>189</v>
      </c>
      <c r="C42" s="13" t="s">
        <v>35</v>
      </c>
      <c r="D42" s="76" t="s">
        <v>190</v>
      </c>
      <c r="E42" s="13">
        <v>2022</v>
      </c>
      <c r="F42" s="61">
        <v>228.95</v>
      </c>
      <c r="G42" s="91" t="s">
        <v>191</v>
      </c>
      <c r="H42" s="13" t="s">
        <v>102</v>
      </c>
      <c r="I42" s="10"/>
      <c r="J42" s="24" t="s">
        <v>84</v>
      </c>
      <c r="K42" s="13"/>
      <c r="L42" s="61">
        <v>228.95</v>
      </c>
      <c r="M42" s="61">
        <v>228.95</v>
      </c>
      <c r="N42" s="61"/>
      <c r="O42" s="61">
        <v>115</v>
      </c>
      <c r="P42" s="61"/>
      <c r="Q42" s="61"/>
      <c r="R42" s="61"/>
      <c r="S42" s="61">
        <v>114</v>
      </c>
      <c r="T42" s="61"/>
      <c r="U42" s="61"/>
      <c r="V42" s="61"/>
      <c r="W42" s="61"/>
      <c r="X42" s="13" t="s">
        <v>92</v>
      </c>
      <c r="Y42" s="13" t="s">
        <v>93</v>
      </c>
      <c r="Z42" s="24"/>
    </row>
    <row r="43" s="27" customFormat="1" ht="27.75" customHeight="1" spans="1:26">
      <c r="A43" s="42" t="s">
        <v>103</v>
      </c>
      <c r="B43" s="43" t="s">
        <v>192</v>
      </c>
      <c r="C43" s="43"/>
      <c r="D43" s="43"/>
      <c r="E43" s="92"/>
      <c r="F43" s="70">
        <f>F44</f>
        <v>198.2</v>
      </c>
      <c r="G43" s="70"/>
      <c r="H43" s="70"/>
      <c r="I43" s="70">
        <f>I44</f>
        <v>0</v>
      </c>
      <c r="J43" s="70"/>
      <c r="K43" s="70">
        <f t="shared" ref="K43:W43" si="12">K44</f>
        <v>0</v>
      </c>
      <c r="L43" s="70">
        <f t="shared" si="12"/>
        <v>198.2</v>
      </c>
      <c r="M43" s="70">
        <f t="shared" si="12"/>
        <v>198.2</v>
      </c>
      <c r="N43" s="70">
        <f t="shared" si="12"/>
        <v>0</v>
      </c>
      <c r="O43" s="70">
        <f t="shared" si="12"/>
        <v>99.1</v>
      </c>
      <c r="P43" s="70">
        <f t="shared" si="12"/>
        <v>0</v>
      </c>
      <c r="Q43" s="70">
        <f t="shared" si="12"/>
        <v>0</v>
      </c>
      <c r="R43" s="70">
        <f t="shared" si="12"/>
        <v>0</v>
      </c>
      <c r="S43" s="70">
        <f t="shared" si="12"/>
        <v>99.1</v>
      </c>
      <c r="T43" s="70">
        <f t="shared" si="12"/>
        <v>0</v>
      </c>
      <c r="U43" s="70">
        <f t="shared" si="12"/>
        <v>0</v>
      </c>
      <c r="V43" s="70">
        <f t="shared" si="12"/>
        <v>0</v>
      </c>
      <c r="W43" s="70">
        <f t="shared" si="12"/>
        <v>0</v>
      </c>
      <c r="X43" s="13"/>
      <c r="Y43" s="70"/>
      <c r="Z43" s="70"/>
    </row>
    <row r="44" s="27" customFormat="1" ht="52.5" customHeight="1" spans="1:26">
      <c r="A44" s="72">
        <v>25</v>
      </c>
      <c r="B44" s="10" t="s">
        <v>193</v>
      </c>
      <c r="C44" s="13" t="s">
        <v>35</v>
      </c>
      <c r="D44" s="93" t="s">
        <v>194</v>
      </c>
      <c r="E44" s="13">
        <v>2022</v>
      </c>
      <c r="F44" s="70">
        <v>198.2</v>
      </c>
      <c r="G44" s="61" t="s">
        <v>195</v>
      </c>
      <c r="H44" s="44">
        <v>2022.06</v>
      </c>
      <c r="I44" s="13"/>
      <c r="J44" s="13" t="s">
        <v>196</v>
      </c>
      <c r="K44" s="13"/>
      <c r="L44" s="70">
        <v>198.2</v>
      </c>
      <c r="M44" s="70">
        <v>198.2</v>
      </c>
      <c r="N44" s="70"/>
      <c r="O44" s="70">
        <v>99.1</v>
      </c>
      <c r="P44" s="70"/>
      <c r="Q44" s="70"/>
      <c r="R44" s="70"/>
      <c r="S44" s="70">
        <v>99.1</v>
      </c>
      <c r="T44" s="13"/>
      <c r="U44" s="13"/>
      <c r="V44" s="13"/>
      <c r="W44" s="13"/>
      <c r="X44" s="13" t="s">
        <v>197</v>
      </c>
      <c r="Y44" s="13" t="s">
        <v>93</v>
      </c>
      <c r="Z44" s="10"/>
    </row>
    <row r="45" s="27" customFormat="1" ht="26.25" customHeight="1" spans="1:26">
      <c r="A45" s="42" t="s">
        <v>114</v>
      </c>
      <c r="B45" s="43" t="s">
        <v>198</v>
      </c>
      <c r="C45" s="43"/>
      <c r="D45" s="43"/>
      <c r="E45" s="13"/>
      <c r="F45" s="13">
        <f>SUM(F46:F47)</f>
        <v>33100</v>
      </c>
      <c r="G45" s="13"/>
      <c r="H45" s="13"/>
      <c r="I45" s="13">
        <f t="shared" ref="I45:W45" si="13">SUM(I46:I47)</f>
        <v>6500</v>
      </c>
      <c r="J45" s="13"/>
      <c r="K45" s="13">
        <f t="shared" si="13"/>
        <v>0</v>
      </c>
      <c r="L45" s="13">
        <f t="shared" si="13"/>
        <v>11000</v>
      </c>
      <c r="M45" s="13">
        <f t="shared" si="13"/>
        <v>11000</v>
      </c>
      <c r="N45" s="13">
        <f t="shared" si="13"/>
        <v>0</v>
      </c>
      <c r="O45" s="13">
        <f t="shared" si="13"/>
        <v>0</v>
      </c>
      <c r="P45" s="13">
        <f t="shared" si="13"/>
        <v>10000</v>
      </c>
      <c r="Q45" s="13">
        <f t="shared" si="13"/>
        <v>0</v>
      </c>
      <c r="R45" s="13">
        <f t="shared" si="13"/>
        <v>0</v>
      </c>
      <c r="S45" s="13">
        <f t="shared" si="13"/>
        <v>1000</v>
      </c>
      <c r="T45" s="13">
        <f t="shared" si="13"/>
        <v>0</v>
      </c>
      <c r="U45" s="13">
        <f t="shared" si="13"/>
        <v>0</v>
      </c>
      <c r="V45" s="13">
        <f t="shared" si="13"/>
        <v>0</v>
      </c>
      <c r="W45" s="13">
        <f t="shared" si="13"/>
        <v>0</v>
      </c>
      <c r="X45" s="13"/>
      <c r="Y45" s="13"/>
      <c r="Z45" s="10"/>
    </row>
    <row r="46" s="27" customFormat="1" ht="57" customHeight="1" spans="1:26">
      <c r="A46" s="72">
        <v>26</v>
      </c>
      <c r="B46" s="54" t="s">
        <v>199</v>
      </c>
      <c r="C46" s="46" t="s">
        <v>51</v>
      </c>
      <c r="D46" s="54" t="s">
        <v>200</v>
      </c>
      <c r="E46" s="55" t="s">
        <v>201</v>
      </c>
      <c r="F46" s="55">
        <v>11740</v>
      </c>
      <c r="G46" s="94" t="s">
        <v>202</v>
      </c>
      <c r="H46" s="74"/>
      <c r="I46" s="74">
        <v>4500</v>
      </c>
      <c r="J46" s="74" t="s">
        <v>203</v>
      </c>
      <c r="K46" s="74"/>
      <c r="L46" s="74">
        <v>5000</v>
      </c>
      <c r="M46" s="74">
        <v>5000</v>
      </c>
      <c r="N46" s="74"/>
      <c r="O46" s="74"/>
      <c r="P46" s="74">
        <v>4000</v>
      </c>
      <c r="Q46" s="74"/>
      <c r="R46" s="74"/>
      <c r="S46" s="74">
        <v>1000</v>
      </c>
      <c r="T46" s="13"/>
      <c r="U46" s="13"/>
      <c r="V46" s="13"/>
      <c r="W46" s="13"/>
      <c r="X46" s="74" t="s">
        <v>204</v>
      </c>
      <c r="Y46" s="120" t="s">
        <v>205</v>
      </c>
      <c r="Z46" s="10"/>
    </row>
    <row r="47" s="27" customFormat="1" ht="54" customHeight="1" spans="1:26">
      <c r="A47" s="72">
        <v>27</v>
      </c>
      <c r="B47" s="54" t="s">
        <v>206</v>
      </c>
      <c r="C47" s="46" t="s">
        <v>51</v>
      </c>
      <c r="D47" s="54" t="s">
        <v>207</v>
      </c>
      <c r="E47" s="55" t="s">
        <v>208</v>
      </c>
      <c r="F47" s="55">
        <v>21360</v>
      </c>
      <c r="G47" s="94" t="s">
        <v>209</v>
      </c>
      <c r="H47" s="46"/>
      <c r="I47" s="46">
        <v>2000</v>
      </c>
      <c r="J47" s="45" t="s">
        <v>210</v>
      </c>
      <c r="K47" s="46"/>
      <c r="L47" s="46">
        <v>6000</v>
      </c>
      <c r="M47" s="46">
        <v>6000</v>
      </c>
      <c r="N47" s="47"/>
      <c r="O47" s="47"/>
      <c r="P47" s="47">
        <v>6000</v>
      </c>
      <c r="Q47" s="47"/>
      <c r="R47" s="47"/>
      <c r="S47" s="47"/>
      <c r="T47" s="13"/>
      <c r="U47" s="13"/>
      <c r="V47" s="13"/>
      <c r="W47" s="13"/>
      <c r="X47" s="46" t="s">
        <v>211</v>
      </c>
      <c r="Y47" s="120" t="s">
        <v>212</v>
      </c>
      <c r="Z47" s="10"/>
    </row>
    <row r="48" s="27" customFormat="1" ht="27" customHeight="1" spans="1:26">
      <c r="A48" s="42" t="s">
        <v>133</v>
      </c>
      <c r="B48" s="43" t="s">
        <v>154</v>
      </c>
      <c r="C48" s="43"/>
      <c r="D48" s="43"/>
      <c r="E48" s="13"/>
      <c r="F48" s="61">
        <f>SUM(F49:F54)</f>
        <v>16980</v>
      </c>
      <c r="G48" s="61"/>
      <c r="H48" s="61"/>
      <c r="I48" s="61">
        <f t="shared" ref="I48:W48" si="14">SUM(I49:I54)</f>
        <v>0</v>
      </c>
      <c r="J48" s="61"/>
      <c r="K48" s="61">
        <f t="shared" si="14"/>
        <v>0</v>
      </c>
      <c r="L48" s="61">
        <f t="shared" si="14"/>
        <v>1183</v>
      </c>
      <c r="M48" s="61">
        <f t="shared" si="14"/>
        <v>1183</v>
      </c>
      <c r="N48" s="61">
        <f t="shared" si="14"/>
        <v>0</v>
      </c>
      <c r="O48" s="61">
        <f t="shared" si="14"/>
        <v>200</v>
      </c>
      <c r="P48" s="61">
        <f t="shared" si="14"/>
        <v>0</v>
      </c>
      <c r="Q48" s="61">
        <f t="shared" si="14"/>
        <v>0</v>
      </c>
      <c r="R48" s="61">
        <f t="shared" si="14"/>
        <v>0</v>
      </c>
      <c r="S48" s="61">
        <f t="shared" si="14"/>
        <v>470</v>
      </c>
      <c r="T48" s="61">
        <f t="shared" si="14"/>
        <v>0</v>
      </c>
      <c r="U48" s="61">
        <f t="shared" si="14"/>
        <v>390</v>
      </c>
      <c r="V48" s="61">
        <f t="shared" si="14"/>
        <v>123</v>
      </c>
      <c r="W48" s="61">
        <f t="shared" si="14"/>
        <v>0</v>
      </c>
      <c r="X48" s="13"/>
      <c r="Y48" s="13"/>
      <c r="Z48" s="13"/>
    </row>
    <row r="49" s="27" customFormat="1" ht="55.5" customHeight="1" spans="1:26">
      <c r="A49" s="72">
        <v>28</v>
      </c>
      <c r="B49" s="10" t="s">
        <v>213</v>
      </c>
      <c r="C49" s="88" t="s">
        <v>35</v>
      </c>
      <c r="D49" s="10" t="s">
        <v>214</v>
      </c>
      <c r="E49" s="13">
        <v>2022</v>
      </c>
      <c r="F49" s="61">
        <v>230</v>
      </c>
      <c r="G49" s="61"/>
      <c r="H49" s="13" t="s">
        <v>102</v>
      </c>
      <c r="I49" s="61"/>
      <c r="J49" s="61" t="s">
        <v>84</v>
      </c>
      <c r="K49" s="61"/>
      <c r="L49" s="61">
        <v>230</v>
      </c>
      <c r="M49" s="61">
        <v>230</v>
      </c>
      <c r="N49" s="61"/>
      <c r="O49" s="61"/>
      <c r="P49" s="61"/>
      <c r="Q49" s="61"/>
      <c r="R49" s="61"/>
      <c r="S49" s="61">
        <v>230</v>
      </c>
      <c r="T49" s="61"/>
      <c r="U49" s="61"/>
      <c r="V49" s="61"/>
      <c r="W49" s="61"/>
      <c r="X49" s="13" t="s">
        <v>118</v>
      </c>
      <c r="Y49" s="111" t="s">
        <v>215</v>
      </c>
      <c r="Z49" s="76" t="s">
        <v>216</v>
      </c>
    </row>
    <row r="50" s="27" customFormat="1" ht="55.5" customHeight="1" spans="1:26">
      <c r="A50" s="72">
        <v>29</v>
      </c>
      <c r="B50" s="10" t="s">
        <v>217</v>
      </c>
      <c r="C50" s="88" t="s">
        <v>35</v>
      </c>
      <c r="D50" s="10" t="s">
        <v>214</v>
      </c>
      <c r="E50" s="13">
        <v>2022</v>
      </c>
      <c r="F50" s="61">
        <v>210</v>
      </c>
      <c r="G50" s="61"/>
      <c r="H50" s="13" t="s">
        <v>102</v>
      </c>
      <c r="I50" s="61"/>
      <c r="J50" s="61" t="s">
        <v>84</v>
      </c>
      <c r="K50" s="61"/>
      <c r="L50" s="61">
        <v>210</v>
      </c>
      <c r="M50" s="61">
        <v>210</v>
      </c>
      <c r="N50" s="61"/>
      <c r="O50" s="61"/>
      <c r="P50" s="61"/>
      <c r="Q50" s="61"/>
      <c r="R50" s="61"/>
      <c r="S50" s="61"/>
      <c r="T50" s="61"/>
      <c r="U50" s="61">
        <v>210</v>
      </c>
      <c r="V50" s="61"/>
      <c r="W50" s="61"/>
      <c r="X50" s="13" t="s">
        <v>118</v>
      </c>
      <c r="Y50" s="111" t="s">
        <v>218</v>
      </c>
      <c r="Z50" s="76" t="s">
        <v>216</v>
      </c>
    </row>
    <row r="51" s="27" customFormat="1" ht="55.5" customHeight="1" spans="1:26">
      <c r="A51" s="72">
        <v>30</v>
      </c>
      <c r="B51" s="76" t="s">
        <v>219</v>
      </c>
      <c r="C51" s="88" t="s">
        <v>35</v>
      </c>
      <c r="D51" s="76" t="s">
        <v>220</v>
      </c>
      <c r="E51" s="13">
        <v>2022</v>
      </c>
      <c r="F51" s="61">
        <v>240</v>
      </c>
      <c r="G51" s="61"/>
      <c r="H51" s="13" t="s">
        <v>102</v>
      </c>
      <c r="I51" s="61"/>
      <c r="J51" s="61" t="s">
        <v>84</v>
      </c>
      <c r="K51" s="61"/>
      <c r="L51" s="61">
        <v>240</v>
      </c>
      <c r="M51" s="61">
        <v>240</v>
      </c>
      <c r="N51" s="61"/>
      <c r="O51" s="61"/>
      <c r="P51" s="61"/>
      <c r="Q51" s="61"/>
      <c r="R51" s="61"/>
      <c r="S51" s="61">
        <v>240</v>
      </c>
      <c r="T51" s="61"/>
      <c r="U51" s="61"/>
      <c r="V51" s="61"/>
      <c r="W51" s="61"/>
      <c r="X51" s="13" t="s">
        <v>118</v>
      </c>
      <c r="Y51" s="111" t="s">
        <v>215</v>
      </c>
      <c r="Z51" s="76" t="s">
        <v>216</v>
      </c>
    </row>
    <row r="52" s="27" customFormat="1" ht="124.5" customHeight="1" spans="1:26">
      <c r="A52" s="72">
        <v>31</v>
      </c>
      <c r="B52" s="45" t="s">
        <v>221</v>
      </c>
      <c r="C52" s="88" t="s">
        <v>35</v>
      </c>
      <c r="D52" s="45" t="s">
        <v>222</v>
      </c>
      <c r="E52" s="46" t="s">
        <v>113</v>
      </c>
      <c r="F52" s="46">
        <v>2200</v>
      </c>
      <c r="G52" s="46" t="s">
        <v>223</v>
      </c>
      <c r="H52" s="95">
        <v>2022</v>
      </c>
      <c r="I52" s="46">
        <v>0</v>
      </c>
      <c r="J52" s="46" t="s">
        <v>187</v>
      </c>
      <c r="K52" s="46">
        <v>0</v>
      </c>
      <c r="L52" s="46">
        <v>200</v>
      </c>
      <c r="M52" s="46">
        <v>200</v>
      </c>
      <c r="N52" s="46"/>
      <c r="O52" s="46">
        <v>200</v>
      </c>
      <c r="P52" s="46"/>
      <c r="Q52" s="46"/>
      <c r="R52" s="46"/>
      <c r="S52" s="46"/>
      <c r="T52" s="46"/>
      <c r="U52" s="46"/>
      <c r="V52" s="46"/>
      <c r="W52" s="46"/>
      <c r="X52" s="46" t="s">
        <v>132</v>
      </c>
      <c r="Y52" s="46" t="s">
        <v>132</v>
      </c>
      <c r="Z52" s="10" t="s">
        <v>120</v>
      </c>
    </row>
    <row r="53" s="27" customFormat="1" ht="62.25" customHeight="1" spans="1:26">
      <c r="A53" s="72">
        <v>32</v>
      </c>
      <c r="B53" s="96" t="s">
        <v>224</v>
      </c>
      <c r="C53" s="88" t="s">
        <v>35</v>
      </c>
      <c r="D53" s="45" t="s">
        <v>225</v>
      </c>
      <c r="E53" s="46" t="s">
        <v>185</v>
      </c>
      <c r="F53" s="46">
        <v>12300</v>
      </c>
      <c r="G53" s="46" t="s">
        <v>223</v>
      </c>
      <c r="H53" s="95">
        <v>2022</v>
      </c>
      <c r="I53" s="46">
        <v>0</v>
      </c>
      <c r="J53" s="46" t="s">
        <v>187</v>
      </c>
      <c r="K53" s="46">
        <v>0</v>
      </c>
      <c r="L53" s="46">
        <v>123</v>
      </c>
      <c r="M53" s="46">
        <v>123</v>
      </c>
      <c r="N53" s="46"/>
      <c r="O53" s="46"/>
      <c r="P53" s="46"/>
      <c r="Q53" s="46"/>
      <c r="R53" s="46"/>
      <c r="S53" s="46"/>
      <c r="T53" s="46"/>
      <c r="U53" s="46"/>
      <c r="V53" s="46">
        <v>123</v>
      </c>
      <c r="W53" s="46"/>
      <c r="X53" s="46" t="s">
        <v>132</v>
      </c>
      <c r="Y53" s="46" t="s">
        <v>132</v>
      </c>
      <c r="Z53" s="10" t="s">
        <v>120</v>
      </c>
    </row>
    <row r="54" s="27" customFormat="1" ht="67.5" customHeight="1" spans="1:26">
      <c r="A54" s="72">
        <v>33</v>
      </c>
      <c r="B54" s="97" t="s">
        <v>226</v>
      </c>
      <c r="C54" s="88" t="s">
        <v>35</v>
      </c>
      <c r="D54" s="45" t="s">
        <v>227</v>
      </c>
      <c r="E54" s="46" t="s">
        <v>149</v>
      </c>
      <c r="F54" s="46">
        <v>1800</v>
      </c>
      <c r="G54" s="46" t="s">
        <v>223</v>
      </c>
      <c r="H54" s="95">
        <v>2022</v>
      </c>
      <c r="I54" s="46">
        <v>0</v>
      </c>
      <c r="J54" s="46" t="s">
        <v>187</v>
      </c>
      <c r="K54" s="46">
        <v>0</v>
      </c>
      <c r="L54" s="46">
        <v>180</v>
      </c>
      <c r="M54" s="46">
        <v>180</v>
      </c>
      <c r="N54" s="46"/>
      <c r="O54" s="46"/>
      <c r="P54" s="46"/>
      <c r="Q54" s="46"/>
      <c r="R54" s="46"/>
      <c r="S54" s="46"/>
      <c r="T54" s="46"/>
      <c r="U54" s="46">
        <v>180</v>
      </c>
      <c r="V54" s="46"/>
      <c r="W54" s="46"/>
      <c r="X54" s="46" t="s">
        <v>132</v>
      </c>
      <c r="Y54" s="46" t="s">
        <v>132</v>
      </c>
      <c r="Z54" s="10" t="s">
        <v>120</v>
      </c>
    </row>
    <row r="55" s="27" customFormat="1" ht="27" customHeight="1" spans="1:26">
      <c r="A55" s="42" t="s">
        <v>228</v>
      </c>
      <c r="B55" s="43" t="s">
        <v>229</v>
      </c>
      <c r="C55" s="43"/>
      <c r="D55" s="43"/>
      <c r="E55" s="13"/>
      <c r="F55" s="61">
        <f>F58+F56</f>
        <v>107346</v>
      </c>
      <c r="G55" s="61"/>
      <c r="H55" s="61"/>
      <c r="I55" s="61">
        <f>I58+I56</f>
        <v>88295</v>
      </c>
      <c r="J55" s="61"/>
      <c r="K55" s="61">
        <f t="shared" ref="K55:W55" si="15">K58+K56</f>
        <v>12951</v>
      </c>
      <c r="L55" s="61">
        <f t="shared" si="15"/>
        <v>6100</v>
      </c>
      <c r="M55" s="61">
        <f t="shared" si="15"/>
        <v>19051</v>
      </c>
      <c r="N55" s="61">
        <f t="shared" si="15"/>
        <v>0</v>
      </c>
      <c r="O55" s="61">
        <f t="shared" si="15"/>
        <v>17067</v>
      </c>
      <c r="P55" s="61">
        <f t="shared" si="15"/>
        <v>0</v>
      </c>
      <c r="Q55" s="61">
        <f t="shared" si="15"/>
        <v>0</v>
      </c>
      <c r="R55" s="61">
        <f t="shared" si="15"/>
        <v>0</v>
      </c>
      <c r="S55" s="61">
        <f t="shared" si="15"/>
        <v>1984</v>
      </c>
      <c r="T55" s="61">
        <f t="shared" si="15"/>
        <v>0</v>
      </c>
      <c r="U55" s="61">
        <f t="shared" si="15"/>
        <v>0</v>
      </c>
      <c r="V55" s="61">
        <f t="shared" si="15"/>
        <v>0</v>
      </c>
      <c r="W55" s="61">
        <f t="shared" si="15"/>
        <v>0</v>
      </c>
      <c r="X55" s="13"/>
      <c r="Y55" s="61"/>
      <c r="Z55" s="61"/>
    </row>
    <row r="56" s="27" customFormat="1" ht="27" customHeight="1" spans="1:26">
      <c r="A56" s="42" t="s">
        <v>77</v>
      </c>
      <c r="B56" s="43" t="s">
        <v>230</v>
      </c>
      <c r="C56" s="43"/>
      <c r="D56" s="43"/>
      <c r="E56" s="13"/>
      <c r="F56" s="61">
        <f>SUM(F57:F57)</f>
        <v>486</v>
      </c>
      <c r="G56" s="61"/>
      <c r="H56" s="61"/>
      <c r="I56" s="61"/>
      <c r="J56" s="61"/>
      <c r="K56" s="61">
        <f t="shared" ref="K56:W56" si="16">SUM(K57:K57)</f>
        <v>0</v>
      </c>
      <c r="L56" s="61">
        <f t="shared" si="16"/>
        <v>486</v>
      </c>
      <c r="M56" s="61">
        <f t="shared" si="16"/>
        <v>486</v>
      </c>
      <c r="N56" s="61">
        <f t="shared" si="16"/>
        <v>0</v>
      </c>
      <c r="O56" s="61">
        <f t="shared" si="16"/>
        <v>146</v>
      </c>
      <c r="P56" s="61">
        <f t="shared" si="16"/>
        <v>0</v>
      </c>
      <c r="Q56" s="61">
        <f t="shared" si="16"/>
        <v>0</v>
      </c>
      <c r="R56" s="61">
        <f t="shared" si="16"/>
        <v>0</v>
      </c>
      <c r="S56" s="61">
        <f t="shared" si="16"/>
        <v>340</v>
      </c>
      <c r="T56" s="61">
        <f t="shared" si="16"/>
        <v>0</v>
      </c>
      <c r="U56" s="61">
        <f t="shared" si="16"/>
        <v>0</v>
      </c>
      <c r="V56" s="61">
        <f t="shared" si="16"/>
        <v>0</v>
      </c>
      <c r="W56" s="61">
        <f t="shared" si="16"/>
        <v>0</v>
      </c>
      <c r="X56" s="13"/>
      <c r="Y56" s="61"/>
      <c r="Z56" s="61"/>
    </row>
    <row r="57" s="27" customFormat="1" ht="90" customHeight="1" spans="1:26">
      <c r="A57" s="63">
        <v>34</v>
      </c>
      <c r="B57" s="98" t="s">
        <v>231</v>
      </c>
      <c r="C57" s="88" t="s">
        <v>35</v>
      </c>
      <c r="D57" s="98" t="s">
        <v>232</v>
      </c>
      <c r="E57" s="61">
        <v>2022</v>
      </c>
      <c r="F57" s="66">
        <v>486</v>
      </c>
      <c r="G57" s="89" t="s">
        <v>233</v>
      </c>
      <c r="H57" s="99" t="s">
        <v>102</v>
      </c>
      <c r="I57" s="66"/>
      <c r="J57" s="108" t="s">
        <v>84</v>
      </c>
      <c r="K57" s="61"/>
      <c r="L57" s="61">
        <v>486</v>
      </c>
      <c r="M57" s="61">
        <v>486</v>
      </c>
      <c r="N57" s="13"/>
      <c r="O57" s="13">
        <v>146</v>
      </c>
      <c r="P57" s="13"/>
      <c r="Q57" s="13"/>
      <c r="R57" s="13"/>
      <c r="S57" s="13">
        <v>340</v>
      </c>
      <c r="T57" s="61"/>
      <c r="U57" s="61"/>
      <c r="V57" s="61"/>
      <c r="W57" s="61"/>
      <c r="X57" s="13" t="s">
        <v>118</v>
      </c>
      <c r="Y57" s="121" t="s">
        <v>234</v>
      </c>
      <c r="Z57" s="122"/>
    </row>
    <row r="58" s="27" customFormat="1" ht="27" customHeight="1" spans="1:26">
      <c r="A58" s="42" t="s">
        <v>94</v>
      </c>
      <c r="B58" s="43" t="s">
        <v>235</v>
      </c>
      <c r="C58" s="43"/>
      <c r="D58" s="43"/>
      <c r="E58" s="13"/>
      <c r="F58" s="61">
        <f>F59</f>
        <v>106860</v>
      </c>
      <c r="G58" s="61"/>
      <c r="H58" s="61"/>
      <c r="I58" s="61">
        <f>I59</f>
        <v>88295</v>
      </c>
      <c r="J58" s="61"/>
      <c r="K58" s="61">
        <f t="shared" ref="K58:T58" si="17">K59</f>
        <v>12951</v>
      </c>
      <c r="L58" s="61">
        <f t="shared" si="17"/>
        <v>5614</v>
      </c>
      <c r="M58" s="61">
        <f t="shared" si="17"/>
        <v>18565</v>
      </c>
      <c r="N58" s="61">
        <f t="shared" si="17"/>
        <v>0</v>
      </c>
      <c r="O58" s="61">
        <f t="shared" si="17"/>
        <v>16921</v>
      </c>
      <c r="P58" s="61">
        <f t="shared" si="17"/>
        <v>0</v>
      </c>
      <c r="Q58" s="61">
        <f t="shared" si="17"/>
        <v>0</v>
      </c>
      <c r="R58" s="61">
        <f t="shared" si="17"/>
        <v>0</v>
      </c>
      <c r="S58" s="61">
        <f t="shared" si="17"/>
        <v>1644</v>
      </c>
      <c r="T58" s="61">
        <f t="shared" si="17"/>
        <v>0</v>
      </c>
      <c r="U58" s="61">
        <f t="shared" ref="U58:W58" si="18">U59</f>
        <v>0</v>
      </c>
      <c r="V58" s="61">
        <f t="shared" si="18"/>
        <v>0</v>
      </c>
      <c r="W58" s="61">
        <f t="shared" si="18"/>
        <v>0</v>
      </c>
      <c r="X58" s="13"/>
      <c r="Y58" s="61"/>
      <c r="Z58" s="61"/>
    </row>
    <row r="59" s="27" customFormat="1" ht="113.25" customHeight="1" spans="1:26">
      <c r="A59" s="72">
        <v>35</v>
      </c>
      <c r="B59" s="84" t="s">
        <v>236</v>
      </c>
      <c r="C59" s="59" t="s">
        <v>51</v>
      </c>
      <c r="D59" s="85" t="s">
        <v>237</v>
      </c>
      <c r="E59" s="61" t="s">
        <v>238</v>
      </c>
      <c r="F59" s="61">
        <v>106860</v>
      </c>
      <c r="G59" s="86" t="s">
        <v>239</v>
      </c>
      <c r="H59" s="61" t="s">
        <v>240</v>
      </c>
      <c r="I59" s="61">
        <v>88295</v>
      </c>
      <c r="J59" s="109" t="s">
        <v>241</v>
      </c>
      <c r="K59" s="61">
        <v>12951</v>
      </c>
      <c r="L59" s="61">
        <v>5614</v>
      </c>
      <c r="M59" s="61">
        <v>18565</v>
      </c>
      <c r="N59" s="61"/>
      <c r="O59" s="61">
        <v>16921</v>
      </c>
      <c r="P59" s="61"/>
      <c r="Q59" s="61"/>
      <c r="R59" s="61"/>
      <c r="S59" s="61">
        <v>1644</v>
      </c>
      <c r="T59" s="61"/>
      <c r="U59" s="61"/>
      <c r="V59" s="61"/>
      <c r="W59" s="61"/>
      <c r="X59" s="13" t="s">
        <v>118</v>
      </c>
      <c r="Y59" s="61" t="s">
        <v>110</v>
      </c>
      <c r="Z59" s="61"/>
    </row>
    <row r="60" s="27" customFormat="1" ht="27" customHeight="1" spans="1:26">
      <c r="A60" s="42" t="s">
        <v>103</v>
      </c>
      <c r="B60" s="43" t="s">
        <v>242</v>
      </c>
      <c r="C60" s="43"/>
      <c r="D60" s="43"/>
      <c r="E60" s="46"/>
      <c r="F60" s="46"/>
      <c r="G60" s="46"/>
      <c r="H60" s="46"/>
      <c r="I60" s="46"/>
      <c r="J60" s="46"/>
      <c r="K60" s="46"/>
      <c r="L60" s="46"/>
      <c r="M60" s="46"/>
      <c r="N60" s="55"/>
      <c r="O60" s="55"/>
      <c r="P60" s="55"/>
      <c r="Q60" s="55"/>
      <c r="R60" s="55"/>
      <c r="S60" s="55"/>
      <c r="T60" s="61"/>
      <c r="U60" s="61"/>
      <c r="V60" s="61"/>
      <c r="W60" s="61"/>
      <c r="X60" s="47"/>
      <c r="Y60" s="47"/>
      <c r="Z60" s="61"/>
    </row>
    <row r="61" s="27" customFormat="1" ht="66" customHeight="1" spans="1:26">
      <c r="A61" s="72">
        <v>36</v>
      </c>
      <c r="B61" s="45" t="s">
        <v>243</v>
      </c>
      <c r="C61" s="46" t="s">
        <v>35</v>
      </c>
      <c r="D61" s="45" t="s">
        <v>244</v>
      </c>
      <c r="E61" s="46">
        <v>2022</v>
      </c>
      <c r="F61" s="46"/>
      <c r="G61" s="46"/>
      <c r="H61" s="46" t="s">
        <v>123</v>
      </c>
      <c r="I61" s="46"/>
      <c r="J61" s="46" t="s">
        <v>84</v>
      </c>
      <c r="K61" s="46"/>
      <c r="L61" s="46"/>
      <c r="M61" s="46"/>
      <c r="N61" s="55"/>
      <c r="O61" s="55"/>
      <c r="P61" s="55"/>
      <c r="Q61" s="55"/>
      <c r="R61" s="55"/>
      <c r="S61" s="55"/>
      <c r="T61" s="61"/>
      <c r="U61" s="61"/>
      <c r="V61" s="61"/>
      <c r="W61" s="61"/>
      <c r="X61" s="115" t="s">
        <v>124</v>
      </c>
      <c r="Y61" s="115" t="s">
        <v>245</v>
      </c>
      <c r="Z61" s="109" t="s">
        <v>246</v>
      </c>
    </row>
    <row r="62" s="27" customFormat="1" ht="26.25" customHeight="1" spans="1:26">
      <c r="A62" s="42" t="s">
        <v>247</v>
      </c>
      <c r="B62" s="43" t="s">
        <v>248</v>
      </c>
      <c r="C62" s="43"/>
      <c r="D62" s="43"/>
      <c r="E62" s="13"/>
      <c r="F62" s="100">
        <f>F63+F65+F67+F69</f>
        <v>88556</v>
      </c>
      <c r="G62" s="100"/>
      <c r="H62" s="100"/>
      <c r="I62" s="100">
        <f t="shared" ref="I62:W62" si="19">I63+I65+I67+I69</f>
        <v>1000</v>
      </c>
      <c r="J62" s="100"/>
      <c r="K62" s="100">
        <f t="shared" si="19"/>
        <v>0</v>
      </c>
      <c r="L62" s="100">
        <f t="shared" si="19"/>
        <v>38256</v>
      </c>
      <c r="M62" s="100">
        <f t="shared" si="19"/>
        <v>38256</v>
      </c>
      <c r="N62" s="100">
        <f t="shared" si="19"/>
        <v>0</v>
      </c>
      <c r="O62" s="100">
        <f t="shared" si="19"/>
        <v>5191</v>
      </c>
      <c r="P62" s="100">
        <f t="shared" si="19"/>
        <v>0</v>
      </c>
      <c r="Q62" s="100">
        <f t="shared" si="19"/>
        <v>0</v>
      </c>
      <c r="R62" s="100">
        <f t="shared" si="19"/>
        <v>0</v>
      </c>
      <c r="S62" s="100">
        <f t="shared" si="19"/>
        <v>3778</v>
      </c>
      <c r="T62" s="100">
        <f t="shared" si="19"/>
        <v>19000</v>
      </c>
      <c r="U62" s="100">
        <f t="shared" si="19"/>
        <v>9203</v>
      </c>
      <c r="V62" s="100">
        <f t="shared" si="19"/>
        <v>0</v>
      </c>
      <c r="W62" s="100">
        <f t="shared" si="19"/>
        <v>1084</v>
      </c>
      <c r="X62" s="13"/>
      <c r="Y62" s="100"/>
      <c r="Z62" s="100"/>
    </row>
    <row r="63" s="27" customFormat="1" ht="26.25" customHeight="1" spans="1:26">
      <c r="A63" s="42" t="s">
        <v>77</v>
      </c>
      <c r="B63" s="43" t="s">
        <v>249</v>
      </c>
      <c r="C63" s="43"/>
      <c r="D63" s="43"/>
      <c r="E63" s="13"/>
      <c r="F63" s="14">
        <f>SUM(F64:F64)</f>
        <v>18256</v>
      </c>
      <c r="G63" s="14"/>
      <c r="H63" s="14"/>
      <c r="I63" s="14">
        <f>SUM(I64:I64)</f>
        <v>0</v>
      </c>
      <c r="J63" s="14"/>
      <c r="K63" s="14">
        <f t="shared" ref="K63:W63" si="20">SUM(K64:K64)</f>
        <v>0</v>
      </c>
      <c r="L63" s="14">
        <f t="shared" si="20"/>
        <v>18256</v>
      </c>
      <c r="M63" s="14">
        <f t="shared" si="20"/>
        <v>18256</v>
      </c>
      <c r="N63" s="14">
        <f t="shared" si="20"/>
        <v>0</v>
      </c>
      <c r="O63" s="14">
        <f t="shared" si="20"/>
        <v>5191</v>
      </c>
      <c r="P63" s="14">
        <f t="shared" si="20"/>
        <v>0</v>
      </c>
      <c r="Q63" s="14">
        <f t="shared" si="20"/>
        <v>0</v>
      </c>
      <c r="R63" s="14">
        <f t="shared" si="20"/>
        <v>0</v>
      </c>
      <c r="S63" s="14">
        <f t="shared" si="20"/>
        <v>2778</v>
      </c>
      <c r="T63" s="14">
        <f t="shared" si="20"/>
        <v>0</v>
      </c>
      <c r="U63" s="14">
        <f t="shared" si="20"/>
        <v>9203</v>
      </c>
      <c r="V63" s="14">
        <f t="shared" si="20"/>
        <v>0</v>
      </c>
      <c r="W63" s="14">
        <f t="shared" si="20"/>
        <v>1084</v>
      </c>
      <c r="X63" s="13"/>
      <c r="Y63" s="13"/>
      <c r="Z63" s="10"/>
    </row>
    <row r="64" s="27" customFormat="1" ht="66" customHeight="1" spans="1:26">
      <c r="A64" s="9" t="s">
        <v>250</v>
      </c>
      <c r="B64" s="45" t="s">
        <v>251</v>
      </c>
      <c r="C64" s="59" t="s">
        <v>35</v>
      </c>
      <c r="D64" s="12" t="s">
        <v>252</v>
      </c>
      <c r="E64" s="13" t="s">
        <v>82</v>
      </c>
      <c r="F64" s="14">
        <v>18256</v>
      </c>
      <c r="G64" s="15"/>
      <c r="H64" s="13">
        <v>2022</v>
      </c>
      <c r="I64" s="13"/>
      <c r="J64" s="13" t="s">
        <v>84</v>
      </c>
      <c r="K64" s="13"/>
      <c r="L64" s="14">
        <v>18256</v>
      </c>
      <c r="M64" s="14">
        <v>18256</v>
      </c>
      <c r="N64" s="14"/>
      <c r="O64" s="14">
        <v>5191</v>
      </c>
      <c r="P64" s="14"/>
      <c r="Q64" s="14"/>
      <c r="R64" s="14"/>
      <c r="S64" s="14">
        <v>2778</v>
      </c>
      <c r="T64" s="13"/>
      <c r="U64" s="13">
        <v>9203</v>
      </c>
      <c r="V64" s="13"/>
      <c r="W64" s="13">
        <v>1084</v>
      </c>
      <c r="X64" s="111" t="s">
        <v>253</v>
      </c>
      <c r="Y64" s="111" t="s">
        <v>254</v>
      </c>
      <c r="Z64" s="13" t="s">
        <v>255</v>
      </c>
    </row>
    <row r="65" s="27" customFormat="1" ht="27" customHeight="1" spans="1:26">
      <c r="A65" s="42" t="s">
        <v>94</v>
      </c>
      <c r="B65" s="43" t="s">
        <v>256</v>
      </c>
      <c r="C65" s="43"/>
      <c r="D65" s="43"/>
      <c r="E65" s="13"/>
      <c r="F65" s="13">
        <f>F66</f>
        <v>3700</v>
      </c>
      <c r="G65" s="13"/>
      <c r="H65" s="13"/>
      <c r="I65" s="13">
        <f t="shared" ref="I65:W65" si="21">I66</f>
        <v>1000</v>
      </c>
      <c r="J65" s="13"/>
      <c r="K65" s="13">
        <f t="shared" si="21"/>
        <v>0</v>
      </c>
      <c r="L65" s="13">
        <f t="shared" si="21"/>
        <v>1000</v>
      </c>
      <c r="M65" s="13">
        <f t="shared" si="21"/>
        <v>1000</v>
      </c>
      <c r="N65" s="13">
        <f t="shared" si="21"/>
        <v>0</v>
      </c>
      <c r="O65" s="13">
        <f t="shared" si="21"/>
        <v>0</v>
      </c>
      <c r="P65" s="13">
        <f t="shared" si="21"/>
        <v>0</v>
      </c>
      <c r="Q65" s="13">
        <f t="shared" si="21"/>
        <v>0</v>
      </c>
      <c r="R65" s="13">
        <f t="shared" si="21"/>
        <v>0</v>
      </c>
      <c r="S65" s="13">
        <f t="shared" si="21"/>
        <v>1000</v>
      </c>
      <c r="T65" s="13">
        <f t="shared" si="21"/>
        <v>0</v>
      </c>
      <c r="U65" s="13">
        <f t="shared" si="21"/>
        <v>0</v>
      </c>
      <c r="V65" s="13">
        <f t="shared" si="21"/>
        <v>0</v>
      </c>
      <c r="W65" s="13">
        <f t="shared" si="21"/>
        <v>0</v>
      </c>
      <c r="X65" s="13"/>
      <c r="Y65" s="13"/>
      <c r="Z65" s="13"/>
    </row>
    <row r="66" s="27" customFormat="1" ht="75.75" customHeight="1" spans="1:26">
      <c r="A66" s="72">
        <v>38</v>
      </c>
      <c r="B66" s="10" t="s">
        <v>257</v>
      </c>
      <c r="C66" s="59" t="s">
        <v>51</v>
      </c>
      <c r="D66" s="10" t="s">
        <v>258</v>
      </c>
      <c r="E66" s="13" t="s">
        <v>107</v>
      </c>
      <c r="F66" s="13">
        <v>3700</v>
      </c>
      <c r="G66" s="15" t="s">
        <v>259</v>
      </c>
      <c r="H66" s="13" t="s">
        <v>260</v>
      </c>
      <c r="I66" s="13">
        <v>1000</v>
      </c>
      <c r="J66" s="108">
        <v>0.5</v>
      </c>
      <c r="K66" s="13"/>
      <c r="L66" s="13">
        <v>1000</v>
      </c>
      <c r="M66" s="13">
        <v>1000</v>
      </c>
      <c r="N66" s="13"/>
      <c r="O66" s="13"/>
      <c r="P66" s="13"/>
      <c r="Q66" s="13"/>
      <c r="R66" s="13"/>
      <c r="S66" s="13">
        <v>1000</v>
      </c>
      <c r="T66" s="13"/>
      <c r="U66" s="13"/>
      <c r="V66" s="13"/>
      <c r="W66" s="13"/>
      <c r="X66" s="111" t="s">
        <v>261</v>
      </c>
      <c r="Y66" s="13" t="s">
        <v>262</v>
      </c>
      <c r="Z66" s="13"/>
    </row>
    <row r="67" s="27" customFormat="1" ht="27" customHeight="1" spans="1:26">
      <c r="A67" s="42" t="s">
        <v>103</v>
      </c>
      <c r="B67" s="43" t="s">
        <v>263</v>
      </c>
      <c r="C67" s="43"/>
      <c r="D67" s="43"/>
      <c r="E67" s="13"/>
      <c r="F67" s="13">
        <f>F68</f>
        <v>16600</v>
      </c>
      <c r="G67" s="13"/>
      <c r="H67" s="13"/>
      <c r="I67" s="13">
        <f t="shared" ref="I67:W67" si="22">I68</f>
        <v>0</v>
      </c>
      <c r="J67" s="13"/>
      <c r="K67" s="13">
        <f t="shared" si="22"/>
        <v>0</v>
      </c>
      <c r="L67" s="13">
        <f t="shared" si="22"/>
        <v>1000</v>
      </c>
      <c r="M67" s="13">
        <f t="shared" si="22"/>
        <v>1000</v>
      </c>
      <c r="N67" s="13">
        <f t="shared" si="22"/>
        <v>0</v>
      </c>
      <c r="O67" s="13">
        <f t="shared" si="22"/>
        <v>0</v>
      </c>
      <c r="P67" s="13">
        <f t="shared" si="22"/>
        <v>0</v>
      </c>
      <c r="Q67" s="13">
        <f t="shared" si="22"/>
        <v>0</v>
      </c>
      <c r="R67" s="13">
        <f t="shared" si="22"/>
        <v>0</v>
      </c>
      <c r="S67" s="13">
        <f t="shared" si="22"/>
        <v>0</v>
      </c>
      <c r="T67" s="13">
        <f t="shared" si="22"/>
        <v>1000</v>
      </c>
      <c r="U67" s="13">
        <f t="shared" si="22"/>
        <v>0</v>
      </c>
      <c r="V67" s="13">
        <f t="shared" si="22"/>
        <v>0</v>
      </c>
      <c r="W67" s="13">
        <f t="shared" si="22"/>
        <v>0</v>
      </c>
      <c r="X67" s="13"/>
      <c r="Y67" s="13"/>
      <c r="Z67" s="13"/>
    </row>
    <row r="68" s="27" customFormat="1" ht="96.75" customHeight="1" spans="1:26">
      <c r="A68" s="72">
        <v>39</v>
      </c>
      <c r="B68" s="10" t="s">
        <v>264</v>
      </c>
      <c r="C68" s="59" t="s">
        <v>35</v>
      </c>
      <c r="D68" s="12" t="s">
        <v>265</v>
      </c>
      <c r="E68" s="13">
        <v>2022</v>
      </c>
      <c r="F68" s="13">
        <v>16600</v>
      </c>
      <c r="G68" s="15"/>
      <c r="H68" s="13">
        <v>2022</v>
      </c>
      <c r="I68" s="13"/>
      <c r="J68" s="13"/>
      <c r="K68" s="13"/>
      <c r="L68" s="13">
        <v>1000</v>
      </c>
      <c r="M68" s="13">
        <v>1000</v>
      </c>
      <c r="N68" s="13"/>
      <c r="O68" s="13"/>
      <c r="P68" s="13"/>
      <c r="Q68" s="13"/>
      <c r="R68" s="13"/>
      <c r="S68" s="13"/>
      <c r="T68" s="13">
        <v>1000</v>
      </c>
      <c r="U68" s="13"/>
      <c r="V68" s="13"/>
      <c r="W68" s="13"/>
      <c r="X68" s="13" t="s">
        <v>266</v>
      </c>
      <c r="Y68" s="13" t="s">
        <v>267</v>
      </c>
      <c r="Z68" s="13"/>
    </row>
    <row r="69" s="27" customFormat="1" ht="34.5" customHeight="1" spans="1:26">
      <c r="A69" s="42" t="s">
        <v>114</v>
      </c>
      <c r="B69" s="43" t="s">
        <v>268</v>
      </c>
      <c r="C69" s="43"/>
      <c r="D69" s="43"/>
      <c r="E69" s="13"/>
      <c r="F69" s="24">
        <f>F70</f>
        <v>50000</v>
      </c>
      <c r="G69" s="24"/>
      <c r="H69" s="24"/>
      <c r="I69" s="24">
        <f t="shared" ref="I69:W69" si="23">I70</f>
        <v>0</v>
      </c>
      <c r="J69" s="24"/>
      <c r="K69" s="24">
        <f t="shared" si="23"/>
        <v>0</v>
      </c>
      <c r="L69" s="24">
        <f t="shared" si="23"/>
        <v>18000</v>
      </c>
      <c r="M69" s="24">
        <f t="shared" si="23"/>
        <v>18000</v>
      </c>
      <c r="N69" s="24">
        <f t="shared" si="23"/>
        <v>0</v>
      </c>
      <c r="O69" s="24">
        <f t="shared" si="23"/>
        <v>0</v>
      </c>
      <c r="P69" s="24">
        <f t="shared" si="23"/>
        <v>0</v>
      </c>
      <c r="Q69" s="24">
        <f t="shared" si="23"/>
        <v>0</v>
      </c>
      <c r="R69" s="24">
        <f t="shared" si="23"/>
        <v>0</v>
      </c>
      <c r="S69" s="24">
        <f t="shared" si="23"/>
        <v>0</v>
      </c>
      <c r="T69" s="24">
        <f t="shared" si="23"/>
        <v>18000</v>
      </c>
      <c r="U69" s="24">
        <f t="shared" si="23"/>
        <v>0</v>
      </c>
      <c r="V69" s="24">
        <f t="shared" si="23"/>
        <v>0</v>
      </c>
      <c r="W69" s="24">
        <f t="shared" si="23"/>
        <v>0</v>
      </c>
      <c r="X69" s="13"/>
      <c r="Y69" s="13"/>
      <c r="Z69" s="13"/>
    </row>
    <row r="70" s="27" customFormat="1" ht="72.75" customHeight="1" spans="1:26">
      <c r="A70" s="72">
        <v>40</v>
      </c>
      <c r="B70" s="98" t="s">
        <v>269</v>
      </c>
      <c r="C70" s="59" t="s">
        <v>35</v>
      </c>
      <c r="D70" s="12" t="s">
        <v>270</v>
      </c>
      <c r="E70" s="13" t="s">
        <v>185</v>
      </c>
      <c r="F70" s="13">
        <v>50000</v>
      </c>
      <c r="G70" s="15"/>
      <c r="H70" s="13">
        <v>2022</v>
      </c>
      <c r="I70" s="13"/>
      <c r="J70" s="12" t="s">
        <v>271</v>
      </c>
      <c r="K70" s="13"/>
      <c r="L70" s="13">
        <v>18000</v>
      </c>
      <c r="M70" s="13">
        <v>18000</v>
      </c>
      <c r="N70" s="13"/>
      <c r="O70" s="13"/>
      <c r="P70" s="13"/>
      <c r="Q70" s="13"/>
      <c r="R70" s="13"/>
      <c r="S70" s="13"/>
      <c r="T70" s="13">
        <v>18000</v>
      </c>
      <c r="U70" s="13"/>
      <c r="V70" s="13"/>
      <c r="W70" s="13"/>
      <c r="X70" s="13" t="s">
        <v>266</v>
      </c>
      <c r="Y70" s="13" t="s">
        <v>272</v>
      </c>
      <c r="Z70" s="13"/>
    </row>
  </sheetData>
  <mergeCells count="50">
    <mergeCell ref="A1:Z1"/>
    <mergeCell ref="O4:Q4"/>
    <mergeCell ref="S4:U4"/>
    <mergeCell ref="A6:E6"/>
    <mergeCell ref="B7:D7"/>
    <mergeCell ref="B11:D11"/>
    <mergeCell ref="B12:D12"/>
    <mergeCell ref="B15:D15"/>
    <mergeCell ref="B18:D18"/>
    <mergeCell ref="B21:D21"/>
    <mergeCell ref="B26:D26"/>
    <mergeCell ref="B29:D29"/>
    <mergeCell ref="B31:D31"/>
    <mergeCell ref="B34:D34"/>
    <mergeCell ref="B35:D35"/>
    <mergeCell ref="B41:D41"/>
    <mergeCell ref="B43:D43"/>
    <mergeCell ref="B45:D45"/>
    <mergeCell ref="B48:D48"/>
    <mergeCell ref="B55:D55"/>
    <mergeCell ref="B56:D56"/>
    <mergeCell ref="B58:D58"/>
    <mergeCell ref="B60:D60"/>
    <mergeCell ref="B62:D62"/>
    <mergeCell ref="B63:D63"/>
    <mergeCell ref="B65:D65"/>
    <mergeCell ref="B67:D67"/>
    <mergeCell ref="B69:D69"/>
    <mergeCell ref="A2:A5"/>
    <mergeCell ref="B2:B5"/>
    <mergeCell ref="C2:C5"/>
    <mergeCell ref="D2:D5"/>
    <mergeCell ref="E2:E5"/>
    <mergeCell ref="F2:F5"/>
    <mergeCell ref="G2:G5"/>
    <mergeCell ref="H2:H5"/>
    <mergeCell ref="I2:I5"/>
    <mergeCell ref="J2:J5"/>
    <mergeCell ref="K4:K5"/>
    <mergeCell ref="L4:L5"/>
    <mergeCell ref="M4:M5"/>
    <mergeCell ref="N4:N5"/>
    <mergeCell ref="R4:R5"/>
    <mergeCell ref="V4:V5"/>
    <mergeCell ref="W4:W5"/>
    <mergeCell ref="X2:X5"/>
    <mergeCell ref="Y2:Y5"/>
    <mergeCell ref="Z2:Z5"/>
    <mergeCell ref="K2:M3"/>
    <mergeCell ref="N2:W3"/>
  </mergeCells>
  <pageMargins left="0.708661417322835" right="0.708661417322835" top="0.748031496062992" bottom="0.748031496062992" header="0.31496062992126" footer="0.31496062992126"/>
  <pageSetup paperSize="8" scale="69" fitToHeight="0" orientation="landscape"/>
  <headerFooter>
    <oddFooter>&amp;C&amp;P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7"/>
  <sheetViews>
    <sheetView zoomScale="70" zoomScaleNormal="70" topLeftCell="A10" workbookViewId="0">
      <selection activeCell="AE9" sqref="AE9"/>
    </sheetView>
  </sheetViews>
  <sheetFormatPr defaultColWidth="9" defaultRowHeight="13.5"/>
  <cols>
    <col min="1" max="1" width="4.625" customWidth="1"/>
    <col min="2" max="2" width="19.125" customWidth="1"/>
    <col min="3" max="3" width="6.625" customWidth="1"/>
    <col min="4" max="4" width="50" customWidth="1"/>
    <col min="7" max="10" width="9" hidden="1" customWidth="1"/>
  </cols>
  <sheetData>
    <row r="1" ht="21.75" customHeight="1" spans="1:26">
      <c r="A1" s="1" t="s">
        <v>273</v>
      </c>
      <c r="B1" s="1"/>
      <c r="C1" s="1"/>
      <c r="D1" s="1"/>
      <c r="E1" s="1"/>
      <c r="F1" s="1"/>
      <c r="G1" s="1"/>
      <c r="H1" s="1"/>
      <c r="I1" s="1"/>
      <c r="J1" s="1"/>
      <c r="K1" s="1"/>
      <c r="L1" s="1"/>
      <c r="M1" s="1"/>
      <c r="N1" s="1"/>
      <c r="O1" s="1"/>
      <c r="P1" s="1"/>
      <c r="Q1" s="1"/>
      <c r="R1" s="1"/>
      <c r="S1" s="1"/>
      <c r="T1" s="1"/>
      <c r="U1" s="1"/>
      <c r="V1" s="1"/>
      <c r="W1" s="1"/>
      <c r="X1" s="1"/>
      <c r="Y1" s="1"/>
      <c r="Z1" s="1"/>
    </row>
    <row r="2" ht="14.25" customHeight="1" spans="1:26">
      <c r="A2" s="2" t="s">
        <v>274</v>
      </c>
      <c r="B2" s="3" t="s">
        <v>275</v>
      </c>
      <c r="C2" s="3" t="s">
        <v>276</v>
      </c>
      <c r="D2" s="3" t="s">
        <v>277</v>
      </c>
      <c r="E2" s="3" t="s">
        <v>278</v>
      </c>
      <c r="F2" s="3" t="s">
        <v>279</v>
      </c>
      <c r="G2" s="4" t="s">
        <v>280</v>
      </c>
      <c r="H2" s="3" t="s">
        <v>281</v>
      </c>
      <c r="I2" s="3" t="s">
        <v>282</v>
      </c>
      <c r="J2" s="3" t="s">
        <v>283</v>
      </c>
      <c r="K2" s="3" t="s">
        <v>284</v>
      </c>
      <c r="L2" s="3"/>
      <c r="M2" s="3"/>
      <c r="N2" s="3" t="s">
        <v>285</v>
      </c>
      <c r="O2" s="3"/>
      <c r="P2" s="3"/>
      <c r="Q2" s="3"/>
      <c r="R2" s="3"/>
      <c r="S2" s="3"/>
      <c r="T2" s="3"/>
      <c r="U2" s="3"/>
      <c r="V2" s="3"/>
      <c r="W2" s="3"/>
      <c r="X2" s="3" t="s">
        <v>286</v>
      </c>
      <c r="Y2" s="3" t="s">
        <v>287</v>
      </c>
      <c r="Z2" s="3" t="s">
        <v>288</v>
      </c>
    </row>
    <row r="3" customHeight="1" spans="1:26">
      <c r="A3" s="2"/>
      <c r="B3" s="3"/>
      <c r="C3" s="3"/>
      <c r="D3" s="3"/>
      <c r="E3" s="3"/>
      <c r="F3" s="3"/>
      <c r="G3" s="4"/>
      <c r="H3" s="3"/>
      <c r="I3" s="3"/>
      <c r="J3" s="3"/>
      <c r="K3" s="3"/>
      <c r="L3" s="3"/>
      <c r="M3" s="3"/>
      <c r="N3" s="3"/>
      <c r="O3" s="3"/>
      <c r="P3" s="3"/>
      <c r="Q3" s="3"/>
      <c r="R3" s="3"/>
      <c r="S3" s="3"/>
      <c r="T3" s="3"/>
      <c r="U3" s="3"/>
      <c r="V3" s="3"/>
      <c r="W3" s="3"/>
      <c r="X3" s="3"/>
      <c r="Y3" s="3"/>
      <c r="Z3" s="3"/>
    </row>
    <row r="4" ht="14.25" spans="1:26">
      <c r="A4" s="2"/>
      <c r="B4" s="3"/>
      <c r="C4" s="3"/>
      <c r="D4" s="3"/>
      <c r="E4" s="3"/>
      <c r="F4" s="3"/>
      <c r="G4" s="4"/>
      <c r="H4" s="3"/>
      <c r="I4" s="3"/>
      <c r="J4" s="3"/>
      <c r="K4" s="3" t="s">
        <v>289</v>
      </c>
      <c r="L4" s="3" t="s">
        <v>290</v>
      </c>
      <c r="M4" s="3" t="s">
        <v>291</v>
      </c>
      <c r="N4" s="20" t="s">
        <v>292</v>
      </c>
      <c r="O4" s="20" t="s">
        <v>293</v>
      </c>
      <c r="P4" s="20"/>
      <c r="Q4" s="20"/>
      <c r="R4" s="20" t="s">
        <v>294</v>
      </c>
      <c r="S4" s="20" t="s">
        <v>295</v>
      </c>
      <c r="T4" s="20"/>
      <c r="U4" s="20"/>
      <c r="V4" s="20" t="s">
        <v>296</v>
      </c>
      <c r="W4" s="20" t="s">
        <v>297</v>
      </c>
      <c r="X4" s="3"/>
      <c r="Y4" s="3"/>
      <c r="Z4" s="3"/>
    </row>
    <row r="5" ht="28.5" spans="1:26">
      <c r="A5" s="2"/>
      <c r="B5" s="3"/>
      <c r="C5" s="3"/>
      <c r="D5" s="3"/>
      <c r="E5" s="3"/>
      <c r="F5" s="3"/>
      <c r="G5" s="4"/>
      <c r="H5" s="3"/>
      <c r="I5" s="3"/>
      <c r="J5" s="3"/>
      <c r="K5" s="3"/>
      <c r="L5" s="3"/>
      <c r="M5" s="3"/>
      <c r="N5" s="20"/>
      <c r="O5" s="20" t="s">
        <v>298</v>
      </c>
      <c r="P5" s="20" t="s">
        <v>299</v>
      </c>
      <c r="Q5" s="20" t="s">
        <v>300</v>
      </c>
      <c r="R5" s="20"/>
      <c r="S5" s="20" t="s">
        <v>301</v>
      </c>
      <c r="T5" s="20" t="s">
        <v>302</v>
      </c>
      <c r="U5" s="20" t="s">
        <v>300</v>
      </c>
      <c r="V5" s="20"/>
      <c r="W5" s="20"/>
      <c r="X5" s="3"/>
      <c r="Y5" s="3"/>
      <c r="Z5" s="3"/>
    </row>
    <row r="6" ht="22.5" spans="1:26">
      <c r="A6" s="5" t="s">
        <v>291</v>
      </c>
      <c r="B6" s="6"/>
      <c r="C6" s="6"/>
      <c r="D6" s="6"/>
      <c r="E6" s="7"/>
      <c r="F6" s="8">
        <f>SUM(F7:F17)</f>
        <v>18256</v>
      </c>
      <c r="G6" s="8"/>
      <c r="H6" s="8"/>
      <c r="I6" s="8"/>
      <c r="J6" s="8"/>
      <c r="K6" s="8"/>
      <c r="L6" s="8">
        <f t="shared" ref="L6:W6" si="0">SUM(L7:L17)</f>
        <v>18256</v>
      </c>
      <c r="M6" s="8">
        <f t="shared" si="0"/>
        <v>18256</v>
      </c>
      <c r="N6" s="8"/>
      <c r="O6" s="8">
        <f t="shared" si="0"/>
        <v>5191</v>
      </c>
      <c r="P6" s="8"/>
      <c r="Q6" s="8"/>
      <c r="R6" s="8"/>
      <c r="S6" s="8">
        <f t="shared" si="0"/>
        <v>2778</v>
      </c>
      <c r="T6" s="8"/>
      <c r="U6" s="8">
        <f t="shared" si="0"/>
        <v>9203</v>
      </c>
      <c r="V6" s="8"/>
      <c r="W6" s="8">
        <f t="shared" si="0"/>
        <v>1084</v>
      </c>
      <c r="X6" s="21"/>
      <c r="Y6" s="21"/>
      <c r="Z6" s="21"/>
    </row>
    <row r="7" ht="72" customHeight="1" spans="1:26">
      <c r="A7" s="9" t="s">
        <v>33</v>
      </c>
      <c r="B7" s="10" t="s">
        <v>303</v>
      </c>
      <c r="C7" s="11" t="s">
        <v>35</v>
      </c>
      <c r="D7" s="12" t="s">
        <v>304</v>
      </c>
      <c r="E7" s="13">
        <v>2021</v>
      </c>
      <c r="F7" s="14">
        <v>945</v>
      </c>
      <c r="G7" s="15" t="s">
        <v>305</v>
      </c>
      <c r="H7" s="13">
        <v>2021</v>
      </c>
      <c r="I7" s="13"/>
      <c r="J7" s="13"/>
      <c r="K7" s="13"/>
      <c r="L7" s="14">
        <v>945</v>
      </c>
      <c r="M7" s="14">
        <v>945</v>
      </c>
      <c r="N7" s="14"/>
      <c r="O7" s="14">
        <v>204</v>
      </c>
      <c r="P7" s="14"/>
      <c r="Q7" s="14"/>
      <c r="R7" s="14"/>
      <c r="S7" s="14">
        <v>741</v>
      </c>
      <c r="T7" s="13"/>
      <c r="U7" s="13"/>
      <c r="V7" s="13"/>
      <c r="W7" s="13"/>
      <c r="X7" s="22" t="s">
        <v>306</v>
      </c>
      <c r="Y7" s="22" t="s">
        <v>254</v>
      </c>
      <c r="Z7" s="13" t="s">
        <v>307</v>
      </c>
    </row>
    <row r="8" ht="73.5" customHeight="1" spans="1:26">
      <c r="A8" s="9" t="s">
        <v>49</v>
      </c>
      <c r="B8" s="10" t="s">
        <v>308</v>
      </c>
      <c r="C8" s="11" t="s">
        <v>35</v>
      </c>
      <c r="D8" s="12" t="s">
        <v>309</v>
      </c>
      <c r="E8" s="13">
        <v>2021</v>
      </c>
      <c r="F8" s="14">
        <v>2709</v>
      </c>
      <c r="G8" s="15" t="s">
        <v>310</v>
      </c>
      <c r="H8" s="13">
        <v>2021</v>
      </c>
      <c r="I8" s="13"/>
      <c r="J8" s="13"/>
      <c r="K8" s="13"/>
      <c r="L8" s="14">
        <v>2709</v>
      </c>
      <c r="M8" s="14">
        <v>2709</v>
      </c>
      <c r="N8" s="14"/>
      <c r="O8" s="14">
        <v>1084</v>
      </c>
      <c r="P8" s="14"/>
      <c r="Q8" s="14"/>
      <c r="R8" s="14"/>
      <c r="S8" s="14">
        <v>541</v>
      </c>
      <c r="T8" s="13"/>
      <c r="U8" s="13"/>
      <c r="V8" s="13"/>
      <c r="W8" s="13">
        <v>1084</v>
      </c>
      <c r="X8" s="23" t="s">
        <v>311</v>
      </c>
      <c r="Y8" s="22" t="s">
        <v>254</v>
      </c>
      <c r="Z8" s="13" t="s">
        <v>312</v>
      </c>
    </row>
    <row r="9" ht="73.5" customHeight="1" spans="1:26">
      <c r="A9" s="9" t="s">
        <v>65</v>
      </c>
      <c r="B9" s="16" t="s">
        <v>313</v>
      </c>
      <c r="C9" s="11" t="s">
        <v>35</v>
      </c>
      <c r="D9" s="12" t="s">
        <v>314</v>
      </c>
      <c r="E9" s="13">
        <v>2022</v>
      </c>
      <c r="F9" s="14">
        <v>744</v>
      </c>
      <c r="G9" s="15"/>
      <c r="H9" s="13">
        <v>2022</v>
      </c>
      <c r="I9" s="13"/>
      <c r="J9" s="13"/>
      <c r="K9" s="13"/>
      <c r="L9" s="14">
        <v>744</v>
      </c>
      <c r="M9" s="14">
        <v>744</v>
      </c>
      <c r="N9" s="14"/>
      <c r="O9" s="14">
        <v>298</v>
      </c>
      <c r="P9" s="14"/>
      <c r="Q9" s="14"/>
      <c r="R9" s="14"/>
      <c r="S9" s="14">
        <v>446</v>
      </c>
      <c r="T9" s="13"/>
      <c r="U9" s="13"/>
      <c r="V9" s="13"/>
      <c r="W9" s="13"/>
      <c r="X9" s="22" t="s">
        <v>306</v>
      </c>
      <c r="Y9" s="22" t="s">
        <v>254</v>
      </c>
      <c r="Z9" s="13"/>
    </row>
    <row r="10" ht="73.5" customHeight="1" spans="1:26">
      <c r="A10" s="9" t="s">
        <v>79</v>
      </c>
      <c r="B10" s="16" t="s">
        <v>315</v>
      </c>
      <c r="C10" s="11" t="s">
        <v>35</v>
      </c>
      <c r="D10" s="12" t="s">
        <v>316</v>
      </c>
      <c r="E10" s="13">
        <v>2022</v>
      </c>
      <c r="F10" s="14">
        <v>630</v>
      </c>
      <c r="G10" s="17" t="s">
        <v>317</v>
      </c>
      <c r="H10" s="13">
        <v>2022</v>
      </c>
      <c r="I10" s="13"/>
      <c r="J10" s="13"/>
      <c r="K10" s="13"/>
      <c r="L10" s="14">
        <v>630</v>
      </c>
      <c r="M10" s="14">
        <v>630</v>
      </c>
      <c r="N10" s="14"/>
      <c r="O10" s="14">
        <v>252</v>
      </c>
      <c r="P10" s="14"/>
      <c r="Q10" s="14"/>
      <c r="R10" s="14"/>
      <c r="S10" s="14">
        <v>378</v>
      </c>
      <c r="T10" s="13"/>
      <c r="U10" s="13"/>
      <c r="V10" s="13"/>
      <c r="W10" s="13"/>
      <c r="X10" s="23" t="s">
        <v>261</v>
      </c>
      <c r="Y10" s="22" t="s">
        <v>254</v>
      </c>
      <c r="Z10" s="10"/>
    </row>
    <row r="11" ht="73.5" customHeight="1" spans="1:26">
      <c r="A11" s="9" t="s">
        <v>87</v>
      </c>
      <c r="B11" s="16" t="s">
        <v>318</v>
      </c>
      <c r="C11" s="11" t="s">
        <v>35</v>
      </c>
      <c r="D11" s="12" t="s">
        <v>319</v>
      </c>
      <c r="E11" s="13">
        <v>2022</v>
      </c>
      <c r="F11" s="14">
        <v>86</v>
      </c>
      <c r="G11" s="18"/>
      <c r="H11" s="13">
        <v>2022</v>
      </c>
      <c r="I11" s="13"/>
      <c r="J11" s="13"/>
      <c r="K11" s="13"/>
      <c r="L11" s="14">
        <v>86</v>
      </c>
      <c r="M11" s="14">
        <v>86</v>
      </c>
      <c r="N11" s="14"/>
      <c r="O11" s="14">
        <v>34</v>
      </c>
      <c r="P11" s="14"/>
      <c r="Q11" s="14"/>
      <c r="R11" s="14"/>
      <c r="S11" s="14">
        <v>52</v>
      </c>
      <c r="T11" s="13"/>
      <c r="U11" s="13"/>
      <c r="V11" s="13"/>
      <c r="W11" s="13"/>
      <c r="X11" s="23" t="s">
        <v>261</v>
      </c>
      <c r="Y11" s="22" t="s">
        <v>254</v>
      </c>
      <c r="Z11" s="10"/>
    </row>
    <row r="12" ht="73.5" customHeight="1" spans="1:26">
      <c r="A12" s="9" t="s">
        <v>320</v>
      </c>
      <c r="B12" s="10" t="s">
        <v>321</v>
      </c>
      <c r="C12" s="11" t="s">
        <v>35</v>
      </c>
      <c r="D12" s="12" t="s">
        <v>322</v>
      </c>
      <c r="E12" s="13">
        <v>2022</v>
      </c>
      <c r="F12" s="14">
        <v>306</v>
      </c>
      <c r="G12" s="18"/>
      <c r="H12" s="13">
        <v>2022</v>
      </c>
      <c r="I12" s="13"/>
      <c r="J12" s="13"/>
      <c r="K12" s="13"/>
      <c r="L12" s="14">
        <v>306</v>
      </c>
      <c r="M12" s="14">
        <v>306</v>
      </c>
      <c r="N12" s="14"/>
      <c r="O12" s="14">
        <v>122</v>
      </c>
      <c r="P12" s="14"/>
      <c r="Q12" s="14"/>
      <c r="R12" s="14"/>
      <c r="S12" s="14">
        <v>184</v>
      </c>
      <c r="T12" s="13"/>
      <c r="U12" s="13"/>
      <c r="V12" s="13"/>
      <c r="W12" s="13"/>
      <c r="X12" s="22" t="s">
        <v>306</v>
      </c>
      <c r="Y12" s="22" t="s">
        <v>254</v>
      </c>
      <c r="Z12" s="10"/>
    </row>
    <row r="13" ht="73.5" customHeight="1" spans="1:26">
      <c r="A13" s="9" t="s">
        <v>323</v>
      </c>
      <c r="B13" s="10" t="s">
        <v>324</v>
      </c>
      <c r="C13" s="11" t="s">
        <v>35</v>
      </c>
      <c r="D13" s="12" t="s">
        <v>325</v>
      </c>
      <c r="E13" s="13">
        <v>2022</v>
      </c>
      <c r="F13" s="14">
        <v>540</v>
      </c>
      <c r="G13" s="18"/>
      <c r="H13" s="13">
        <v>2022</v>
      </c>
      <c r="I13" s="13"/>
      <c r="J13" s="13"/>
      <c r="K13" s="13"/>
      <c r="L13" s="14">
        <v>540</v>
      </c>
      <c r="M13" s="14">
        <v>540</v>
      </c>
      <c r="N13" s="14"/>
      <c r="O13" s="14">
        <v>216</v>
      </c>
      <c r="P13" s="14"/>
      <c r="Q13" s="14"/>
      <c r="R13" s="14"/>
      <c r="S13" s="14">
        <v>324</v>
      </c>
      <c r="T13" s="13"/>
      <c r="U13" s="13"/>
      <c r="V13" s="13"/>
      <c r="W13" s="13"/>
      <c r="X13" s="23" t="s">
        <v>326</v>
      </c>
      <c r="Y13" s="22" t="s">
        <v>254</v>
      </c>
      <c r="Z13" s="10"/>
    </row>
    <row r="14" ht="73.5" customHeight="1" spans="1:26">
      <c r="A14" s="9" t="s">
        <v>327</v>
      </c>
      <c r="B14" s="10" t="s">
        <v>328</v>
      </c>
      <c r="C14" s="11" t="s">
        <v>35</v>
      </c>
      <c r="D14" s="12" t="s">
        <v>329</v>
      </c>
      <c r="E14" s="13">
        <v>2022</v>
      </c>
      <c r="F14" s="14">
        <v>186</v>
      </c>
      <c r="G14" s="18"/>
      <c r="H14" s="13">
        <v>2022</v>
      </c>
      <c r="I14" s="13"/>
      <c r="J14" s="13"/>
      <c r="K14" s="13"/>
      <c r="L14" s="14">
        <v>186</v>
      </c>
      <c r="M14" s="14">
        <v>186</v>
      </c>
      <c r="N14" s="14"/>
      <c r="O14" s="14">
        <v>74</v>
      </c>
      <c r="P14" s="14"/>
      <c r="Q14" s="14"/>
      <c r="R14" s="14"/>
      <c r="S14" s="14">
        <v>112</v>
      </c>
      <c r="T14" s="13"/>
      <c r="U14" s="13"/>
      <c r="V14" s="13"/>
      <c r="W14" s="13"/>
      <c r="X14" s="23" t="s">
        <v>330</v>
      </c>
      <c r="Y14" s="22" t="s">
        <v>254</v>
      </c>
      <c r="Z14" s="10"/>
    </row>
    <row r="15" ht="73.5" customHeight="1" spans="1:26">
      <c r="A15" s="9" t="s">
        <v>331</v>
      </c>
      <c r="B15" s="16" t="s">
        <v>332</v>
      </c>
      <c r="C15" s="11" t="s">
        <v>35</v>
      </c>
      <c r="D15" s="12" t="s">
        <v>333</v>
      </c>
      <c r="E15" s="13">
        <v>2022</v>
      </c>
      <c r="F15" s="14">
        <v>5590</v>
      </c>
      <c r="G15" s="18"/>
      <c r="H15" s="13">
        <v>2022</v>
      </c>
      <c r="I15" s="13"/>
      <c r="J15" s="13"/>
      <c r="K15" s="13"/>
      <c r="L15" s="14">
        <v>5590</v>
      </c>
      <c r="M15" s="14">
        <v>5590</v>
      </c>
      <c r="N15" s="14"/>
      <c r="O15" s="14">
        <v>1342</v>
      </c>
      <c r="P15" s="14"/>
      <c r="Q15" s="14"/>
      <c r="R15" s="14"/>
      <c r="S15" s="14"/>
      <c r="T15" s="13"/>
      <c r="U15" s="13">
        <v>4248</v>
      </c>
      <c r="V15" s="13"/>
      <c r="W15" s="13"/>
      <c r="X15" s="23" t="s">
        <v>334</v>
      </c>
      <c r="Y15" s="22" t="s">
        <v>254</v>
      </c>
      <c r="Z15" s="25" t="s">
        <v>335</v>
      </c>
    </row>
    <row r="16" ht="73.5" customHeight="1" spans="1:26">
      <c r="A16" s="9" t="s">
        <v>336</v>
      </c>
      <c r="B16" s="16" t="s">
        <v>337</v>
      </c>
      <c r="C16" s="11" t="s">
        <v>35</v>
      </c>
      <c r="D16" s="12" t="s">
        <v>338</v>
      </c>
      <c r="E16" s="13">
        <v>2022</v>
      </c>
      <c r="F16" s="14">
        <v>4345</v>
      </c>
      <c r="G16" s="18"/>
      <c r="H16" s="13">
        <v>2022</v>
      </c>
      <c r="I16" s="13"/>
      <c r="J16" s="13"/>
      <c r="K16" s="13"/>
      <c r="L16" s="14">
        <v>4345</v>
      </c>
      <c r="M16" s="14">
        <v>4345</v>
      </c>
      <c r="N16" s="14"/>
      <c r="O16" s="14">
        <v>1043</v>
      </c>
      <c r="P16" s="14"/>
      <c r="Q16" s="14"/>
      <c r="R16" s="14"/>
      <c r="S16" s="14"/>
      <c r="T16" s="13"/>
      <c r="U16" s="13">
        <v>3302</v>
      </c>
      <c r="V16" s="13"/>
      <c r="W16" s="13"/>
      <c r="X16" s="23" t="s">
        <v>334</v>
      </c>
      <c r="Y16" s="22" t="s">
        <v>254</v>
      </c>
      <c r="Z16" s="13" t="s">
        <v>339</v>
      </c>
    </row>
    <row r="17" ht="73.5" customHeight="1" spans="1:26">
      <c r="A17" s="9" t="s">
        <v>340</v>
      </c>
      <c r="B17" s="16" t="s">
        <v>341</v>
      </c>
      <c r="C17" s="11" t="s">
        <v>35</v>
      </c>
      <c r="D17" s="12" t="s">
        <v>342</v>
      </c>
      <c r="E17" s="13">
        <v>2022</v>
      </c>
      <c r="F17" s="14">
        <v>2175</v>
      </c>
      <c r="G17" s="19"/>
      <c r="H17" s="13">
        <v>2022</v>
      </c>
      <c r="I17" s="13"/>
      <c r="J17" s="13"/>
      <c r="K17" s="13"/>
      <c r="L17" s="14">
        <v>2175</v>
      </c>
      <c r="M17" s="14">
        <v>2175</v>
      </c>
      <c r="N17" s="14"/>
      <c r="O17" s="14">
        <v>522</v>
      </c>
      <c r="P17" s="14"/>
      <c r="Q17" s="14"/>
      <c r="R17" s="14"/>
      <c r="S17" s="14"/>
      <c r="T17" s="13"/>
      <c r="U17" s="24">
        <v>1653</v>
      </c>
      <c r="V17" s="13"/>
      <c r="W17" s="13"/>
      <c r="X17" s="23" t="s">
        <v>334</v>
      </c>
      <c r="Y17" s="22" t="s">
        <v>254</v>
      </c>
      <c r="Z17" s="13" t="s">
        <v>339</v>
      </c>
    </row>
  </sheetData>
  <mergeCells count="27">
    <mergeCell ref="A1:Z1"/>
    <mergeCell ref="O4:Q4"/>
    <mergeCell ref="S4:U4"/>
    <mergeCell ref="A6:E6"/>
    <mergeCell ref="A2:A5"/>
    <mergeCell ref="B2:B5"/>
    <mergeCell ref="C2:C5"/>
    <mergeCell ref="D2:D5"/>
    <mergeCell ref="E2:E5"/>
    <mergeCell ref="F2:F5"/>
    <mergeCell ref="G2:G5"/>
    <mergeCell ref="G10:G17"/>
    <mergeCell ref="H2:H5"/>
    <mergeCell ref="I2:I5"/>
    <mergeCell ref="J2:J5"/>
    <mergeCell ref="K4:K5"/>
    <mergeCell ref="L4:L5"/>
    <mergeCell ref="M4:M5"/>
    <mergeCell ref="N4:N5"/>
    <mergeCell ref="R4:R5"/>
    <mergeCell ref="V4:V5"/>
    <mergeCell ref="W4:W5"/>
    <mergeCell ref="X2:X5"/>
    <mergeCell ref="Y2:Y5"/>
    <mergeCell ref="Z2:Z5"/>
    <mergeCell ref="K2:M3"/>
    <mergeCell ref="N2:W3"/>
  </mergeCells>
  <pageMargins left="0.708661417322835" right="0.708661417322835" top="0.748031496062992" bottom="0.748031496062992" header="0.31496062992126" footer="0.31496062992126"/>
  <pageSetup paperSize="8" scale="7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总</vt:lpstr>
      <vt:lpstr>小区改造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NTKO</cp:lastModifiedBy>
  <dcterms:created xsi:type="dcterms:W3CDTF">2021-08-25T09:57:00Z</dcterms:created>
  <cp:lastPrinted>2022-02-16T06:56:00Z</cp:lastPrinted>
  <dcterms:modified xsi:type="dcterms:W3CDTF">2025-03-21T05:34:47Z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BEA5B6736E2A42C5AE14B864EB6CE0FE</vt:lpwstr>
  </property>
  <property fmtid="{D5CDD505-2E9C-101B-9397-08002B2CF9AE}" pid="3" name="KSOProductBuildVer">
    <vt:lpwstr>2052-12.1.0.20305</vt:lpwstr>
  </property>
</Properties>
</file>