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655"/>
  </bookViews>
  <sheets>
    <sheet name="总" sheetId="1" r:id="rId1"/>
    <sheet name="小区改造" sheetId="2" r:id="rId2"/>
  </sheets>
  <definedNames>
    <definedName name="_xlnm.Print_Area" localSheetId="0">总!$A$1:$Z$70</definedName>
    <definedName name="_xlnm.Print_Titles" localSheetId="0">总!$2:$5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<sst xmlns="http://schemas.openxmlformats.org/spreadsheetml/2006/main" count="539" uniqueCount="343">
  <si>
    <r>
      <rPr>
        <sz val="20"/>
        <rFont val="Times New Roman"/>
        <charset val="134"/>
      </rPr>
      <t xml:space="preserve">  </t>
    </r>
    <r>
      <rPr>
        <sz val="18"/>
        <rFont val="Times New Roman"/>
        <charset val="134"/>
      </rPr>
      <t xml:space="preserve">                                                                                                                                            
                                                                                                                                                     </t>
    </r>
    <r>
      <rPr>
        <sz val="26"/>
        <rFont val="方正小标宋_GBK"/>
        <charset val="134"/>
      </rPr>
      <t>玄武区</t>
    </r>
    <r>
      <rPr>
        <sz val="26"/>
        <rFont val="Times New Roman"/>
        <charset val="134"/>
      </rPr>
      <t>2022</t>
    </r>
    <r>
      <rPr>
        <sz val="26"/>
        <rFont val="方正小标宋_GBK"/>
        <charset val="134"/>
      </rPr>
      <t>年城建计划项目表</t>
    </r>
    <r>
      <rPr>
        <sz val="24"/>
        <rFont val="Times New Roman"/>
        <charset val="134"/>
      </rPr>
      <t xml:space="preserve">                                                                </t>
    </r>
    <r>
      <rPr>
        <sz val="16"/>
        <rFont val="Times New Roman"/>
        <charset val="134"/>
      </rPr>
      <t xml:space="preserve">  
</t>
    </r>
  </si>
  <si>
    <r>
      <rPr>
        <b/>
        <sz val="12"/>
        <rFont val="宋体"/>
        <charset val="134"/>
      </rPr>
      <t>序号</t>
    </r>
  </si>
  <si>
    <r>
      <rPr>
        <b/>
        <sz val="12"/>
        <rFont val="宋体"/>
        <charset val="134"/>
      </rPr>
      <t>项目名称</t>
    </r>
  </si>
  <si>
    <r>
      <rPr>
        <b/>
        <sz val="12"/>
        <rFont val="宋体"/>
        <charset val="134"/>
      </rPr>
      <t>项目类别</t>
    </r>
  </si>
  <si>
    <r>
      <rPr>
        <b/>
        <sz val="12"/>
        <rFont val="宋体"/>
        <charset val="134"/>
      </rPr>
      <t>建设地点、规模及内容</t>
    </r>
  </si>
  <si>
    <r>
      <rPr>
        <b/>
        <sz val="12"/>
        <rFont val="宋体"/>
        <charset val="134"/>
      </rPr>
      <t>建设
年限</t>
    </r>
  </si>
  <si>
    <r>
      <rPr>
        <b/>
        <sz val="12"/>
        <rFont val="宋体"/>
        <charset val="134"/>
      </rPr>
      <t>总投资
（万元）</t>
    </r>
  </si>
  <si>
    <t>立项
文号</t>
  </si>
  <si>
    <r>
      <rPr>
        <b/>
        <sz val="12"/>
        <rFont val="宋体"/>
        <charset val="134"/>
      </rPr>
      <t>计划
开工时间</t>
    </r>
  </si>
  <si>
    <r>
      <rPr>
        <b/>
        <sz val="12"/>
        <rFont val="宋体"/>
        <charset val="134"/>
      </rPr>
      <t>至</t>
    </r>
    <r>
      <rPr>
        <b/>
        <sz val="12"/>
        <rFont val="Times New Roman"/>
        <charset val="134"/>
      </rPr>
      <t>2021</t>
    </r>
    <r>
      <rPr>
        <b/>
        <sz val="12"/>
        <rFont val="宋体"/>
        <charset val="134"/>
      </rPr>
      <t>年年底累计完成投资</t>
    </r>
  </si>
  <si>
    <r>
      <rPr>
        <b/>
        <sz val="12"/>
        <rFont val="Times New Roman"/>
        <charset val="134"/>
      </rPr>
      <t>2022</t>
    </r>
    <r>
      <rPr>
        <b/>
        <sz val="12"/>
        <rFont val="宋体"/>
        <charset val="134"/>
      </rPr>
      <t>年
形象进度</t>
    </r>
  </si>
  <si>
    <r>
      <rPr>
        <b/>
        <sz val="12"/>
        <rFont val="Times New Roman"/>
        <charset val="134"/>
      </rPr>
      <t>2022</t>
    </r>
    <r>
      <rPr>
        <b/>
        <sz val="12"/>
        <rFont val="宋体"/>
        <charset val="134"/>
      </rPr>
      <t>年计划投资
（万元）</t>
    </r>
  </si>
  <si>
    <r>
      <rPr>
        <b/>
        <sz val="12"/>
        <rFont val="Times New Roman"/>
        <charset val="134"/>
      </rPr>
      <t>2022</t>
    </r>
    <r>
      <rPr>
        <b/>
        <sz val="12"/>
        <rFont val="宋体"/>
        <charset val="134"/>
      </rPr>
      <t>年投资构成（万元）</t>
    </r>
  </si>
  <si>
    <r>
      <rPr>
        <b/>
        <sz val="12"/>
        <rFont val="宋体"/>
        <charset val="134"/>
      </rPr>
      <t>责任
单位</t>
    </r>
  </si>
  <si>
    <r>
      <rPr>
        <b/>
        <sz val="12"/>
        <rFont val="宋体"/>
        <charset val="134"/>
      </rPr>
      <t>实施
单位</t>
    </r>
  </si>
  <si>
    <r>
      <rPr>
        <b/>
        <sz val="12"/>
        <rFont val="宋体"/>
        <charset val="134"/>
      </rPr>
      <t>备注</t>
    </r>
  </si>
  <si>
    <r>
      <rPr>
        <b/>
        <sz val="12"/>
        <rFont val="宋体"/>
        <charset val="134"/>
      </rPr>
      <t>征地拆迁费用</t>
    </r>
  </si>
  <si>
    <r>
      <rPr>
        <b/>
        <sz val="12"/>
        <rFont val="宋体"/>
        <charset val="134"/>
      </rPr>
      <t>工程建设费用</t>
    </r>
  </si>
  <si>
    <r>
      <rPr>
        <b/>
        <sz val="12"/>
        <rFont val="宋体"/>
        <charset val="134"/>
      </rPr>
      <t>合计</t>
    </r>
  </si>
  <si>
    <r>
      <rPr>
        <b/>
        <sz val="12"/>
        <rFont val="宋体"/>
        <charset val="134"/>
      </rPr>
      <t>国省
补助</t>
    </r>
  </si>
  <si>
    <r>
      <rPr>
        <b/>
        <sz val="12"/>
        <rFont val="宋体"/>
        <charset val="134"/>
      </rPr>
      <t>市级财政</t>
    </r>
  </si>
  <si>
    <r>
      <rPr>
        <b/>
        <sz val="12"/>
        <rFont val="宋体"/>
        <charset val="134"/>
      </rPr>
      <t>市级国有企业自筹</t>
    </r>
  </si>
  <si>
    <r>
      <rPr>
        <b/>
        <sz val="12"/>
        <rFont val="宋体"/>
        <charset val="134"/>
      </rPr>
      <t>区（园区）自筹</t>
    </r>
  </si>
  <si>
    <r>
      <rPr>
        <b/>
        <sz val="12"/>
        <rFont val="宋体"/>
        <charset val="134"/>
      </rPr>
      <t>社会投资</t>
    </r>
  </si>
  <si>
    <r>
      <rPr>
        <b/>
        <sz val="12"/>
        <rFont val="宋体"/>
        <charset val="134"/>
      </rPr>
      <t>其他</t>
    </r>
  </si>
  <si>
    <r>
      <rPr>
        <b/>
        <sz val="12"/>
        <rFont val="宋体"/>
        <charset val="134"/>
      </rPr>
      <t>市城建
资金</t>
    </r>
  </si>
  <si>
    <r>
      <rPr>
        <b/>
        <sz val="12"/>
        <rFont val="宋体"/>
        <charset val="134"/>
      </rPr>
      <t>市其他
专项</t>
    </r>
  </si>
  <si>
    <r>
      <rPr>
        <b/>
        <sz val="12"/>
        <rFont val="宋体"/>
        <charset val="134"/>
      </rPr>
      <t>平台
板块</t>
    </r>
  </si>
  <si>
    <r>
      <rPr>
        <b/>
        <sz val="12"/>
        <rFont val="宋体"/>
        <charset val="134"/>
      </rPr>
      <t>区级
财政</t>
    </r>
  </si>
  <si>
    <r>
      <rPr>
        <b/>
        <sz val="12"/>
        <rFont val="宋体"/>
        <charset val="134"/>
      </rPr>
      <t>区企业
自筹</t>
    </r>
  </si>
  <si>
    <r>
      <rPr>
        <b/>
        <sz val="12"/>
        <rFont val="Times New Roman"/>
        <charset val="134"/>
      </rPr>
      <t>A</t>
    </r>
    <r>
      <rPr>
        <b/>
        <sz val="12"/>
        <rFont val="方正楷体简体"/>
        <charset val="134"/>
      </rPr>
      <t>类项目</t>
    </r>
  </si>
  <si>
    <t>一</t>
  </si>
  <si>
    <t>交通基础设施建设</t>
  </si>
  <si>
    <t>1</t>
  </si>
  <si>
    <r>
      <rPr>
        <sz val="12"/>
        <rFont val="宋体"/>
        <charset val="134"/>
      </rPr>
      <t>宁芜铁路扩能改造工程</t>
    </r>
  </si>
  <si>
    <t>A</t>
  </si>
  <si>
    <r>
      <rPr>
        <sz val="12"/>
        <rFont val="宋体"/>
        <charset val="134"/>
      </rPr>
      <t>新建外绕线路（沧波门至古雄段）和江宁镇货场新建线路为电气化复线铁路，线路总长约</t>
    </r>
    <r>
      <rPr>
        <sz val="12"/>
        <rFont val="Times New Roman"/>
        <charset val="134"/>
      </rPr>
      <t>28.8</t>
    </r>
    <r>
      <rPr>
        <sz val="12"/>
        <rFont val="宋体"/>
        <charset val="134"/>
      </rPr>
      <t>公里新建江宁镇货场位于江宁滨江开发区，占地面积约</t>
    </r>
    <r>
      <rPr>
        <sz val="12"/>
        <rFont val="Times New Roman"/>
        <charset val="134"/>
      </rPr>
      <t>1580</t>
    </r>
    <r>
      <rPr>
        <sz val="12"/>
        <rFont val="宋体"/>
        <charset val="134"/>
      </rPr>
      <t>亩，设计能力为</t>
    </r>
    <r>
      <rPr>
        <sz val="12"/>
        <rFont val="Times New Roman"/>
        <charset val="134"/>
      </rPr>
      <t>240</t>
    </r>
    <r>
      <rPr>
        <sz val="12"/>
        <rFont val="宋体"/>
        <charset val="134"/>
      </rPr>
      <t>万吨</t>
    </r>
    <r>
      <rPr>
        <sz val="12"/>
        <rFont val="Times New Roman"/>
        <charset val="134"/>
      </rPr>
      <t>/</t>
    </r>
    <r>
      <rPr>
        <sz val="12"/>
        <rFont val="宋体"/>
        <charset val="134"/>
      </rPr>
      <t>年</t>
    </r>
  </si>
  <si>
    <t>2022-2026</t>
  </si>
  <si>
    <r>
      <rPr>
        <sz val="12"/>
        <rFont val="Times New Roman"/>
        <charset val="134"/>
      </rPr>
      <t>640100</t>
    </r>
    <r>
      <rPr>
        <sz val="12"/>
        <rFont val="宋体"/>
        <charset val="134"/>
      </rPr>
      <t>（玄武区</t>
    </r>
    <r>
      <rPr>
        <sz val="12"/>
        <rFont val="Times New Roman"/>
        <charset val="134"/>
      </rPr>
      <t>2500</t>
    </r>
    <r>
      <rPr>
        <sz val="12"/>
        <rFont val="宋体"/>
        <charset val="134"/>
      </rPr>
      <t>）</t>
    </r>
  </si>
  <si>
    <r>
      <rPr>
        <sz val="12"/>
        <rFont val="宋体"/>
        <charset val="134"/>
      </rPr>
      <t>工可阶段</t>
    </r>
  </si>
  <si>
    <r>
      <rPr>
        <sz val="12"/>
        <rFont val="Times New Roman"/>
        <charset val="134"/>
      </rPr>
      <t>2022</t>
    </r>
    <r>
      <rPr>
        <sz val="12"/>
        <rFont val="宋体"/>
        <charset val="134"/>
      </rPr>
      <t>年四季度</t>
    </r>
  </si>
  <si>
    <r>
      <rPr>
        <sz val="12"/>
        <rFont val="宋体"/>
        <charset val="134"/>
      </rPr>
      <t>开展用地组卷及征地拆迁工作，力争正线段开工建设</t>
    </r>
  </si>
  <si>
    <r>
      <rPr>
        <sz val="12"/>
        <rFont val="Times New Roman"/>
        <charset val="134"/>
      </rPr>
      <t>34500</t>
    </r>
    <r>
      <rPr>
        <sz val="12"/>
        <rFont val="宋体"/>
        <charset val="134"/>
      </rPr>
      <t>（玄武区</t>
    </r>
    <r>
      <rPr>
        <sz val="12"/>
        <rFont val="Times New Roman"/>
        <charset val="134"/>
      </rPr>
      <t>500</t>
    </r>
    <r>
      <rPr>
        <sz val="12"/>
        <rFont val="宋体"/>
        <charset val="134"/>
      </rPr>
      <t>）</t>
    </r>
  </si>
  <si>
    <r>
      <rPr>
        <sz val="12"/>
        <rFont val="Times New Roman"/>
        <charset val="134"/>
      </rPr>
      <t>66600</t>
    </r>
    <r>
      <rPr>
        <sz val="12"/>
        <rFont val="宋体"/>
        <charset val="134"/>
      </rPr>
      <t>（玄武区</t>
    </r>
    <r>
      <rPr>
        <sz val="12"/>
        <rFont val="Times New Roman"/>
        <charset val="134"/>
      </rPr>
      <t>500</t>
    </r>
    <r>
      <rPr>
        <sz val="12"/>
        <rFont val="宋体"/>
        <charset val="134"/>
      </rPr>
      <t>）</t>
    </r>
  </si>
  <si>
    <t xml:space="preserve"> </t>
  </si>
  <si>
    <r>
      <rPr>
        <sz val="12"/>
        <rFont val="Times New Roman"/>
        <charset val="134"/>
      </rPr>
      <t xml:space="preserve">34500
</t>
    </r>
    <r>
      <rPr>
        <sz val="12"/>
        <rFont val="宋体"/>
        <charset val="134"/>
      </rPr>
      <t>（玄武区</t>
    </r>
    <r>
      <rPr>
        <sz val="12"/>
        <rFont val="Times New Roman"/>
        <charset val="134"/>
      </rPr>
      <t>500</t>
    </r>
    <r>
      <rPr>
        <sz val="12"/>
        <rFont val="宋体"/>
        <charset val="134"/>
      </rPr>
      <t>）</t>
    </r>
  </si>
  <si>
    <r>
      <rPr>
        <sz val="12"/>
        <rFont val="宋体"/>
        <charset val="134"/>
      </rPr>
      <t>国铁集团</t>
    </r>
    <r>
      <rPr>
        <sz val="12"/>
        <rFont val="Times New Roman"/>
        <charset val="134"/>
      </rPr>
      <t xml:space="preserve">                         </t>
    </r>
    <r>
      <rPr>
        <sz val="12"/>
        <rFont val="宋体"/>
        <charset val="134"/>
      </rPr>
      <t>上海铁路局</t>
    </r>
  </si>
  <si>
    <r>
      <t>栖霞区政府
玄武区政府
秦淮区政府
雨花台区政府
江宁区政府</t>
    </r>
    <r>
      <rPr>
        <sz val="12"/>
        <rFont val="Times New Roman"/>
        <charset val="134"/>
      </rPr>
      <t xml:space="preserve"> </t>
    </r>
  </si>
  <si>
    <r>
      <rPr>
        <sz val="12"/>
        <rFont val="宋体"/>
        <charset val="134"/>
      </rPr>
      <t>年度投资为外绕段建安费用（市级财政承担）和征地拆迁费用（各区财政承担，分别为栖霞区</t>
    </r>
    <r>
      <rPr>
        <sz val="12"/>
        <rFont val="Times New Roman"/>
        <charset val="134"/>
      </rPr>
      <t>100</t>
    </r>
    <r>
      <rPr>
        <sz val="12"/>
        <rFont val="宋体"/>
        <charset val="134"/>
      </rPr>
      <t>万，</t>
    </r>
    <r>
      <rPr>
        <b/>
        <sz val="12"/>
        <rFont val="宋体"/>
        <charset val="134"/>
      </rPr>
      <t>玄武区</t>
    </r>
    <r>
      <rPr>
        <b/>
        <sz val="12"/>
        <rFont val="Times New Roman"/>
        <charset val="134"/>
      </rPr>
      <t>500</t>
    </r>
    <r>
      <rPr>
        <b/>
        <sz val="12"/>
        <rFont val="宋体"/>
        <charset val="134"/>
      </rPr>
      <t>万，</t>
    </r>
    <r>
      <rPr>
        <sz val="12"/>
        <rFont val="宋体"/>
        <charset val="134"/>
      </rPr>
      <t>秦淮区</t>
    </r>
    <r>
      <rPr>
        <sz val="12"/>
        <rFont val="Times New Roman"/>
        <charset val="134"/>
      </rPr>
      <t>13400</t>
    </r>
    <r>
      <rPr>
        <sz val="12"/>
        <rFont val="宋体"/>
        <charset val="134"/>
      </rPr>
      <t>万，雨花台区</t>
    </r>
    <r>
      <rPr>
        <sz val="12"/>
        <rFont val="Times New Roman"/>
        <charset val="134"/>
      </rPr>
      <t>14800</t>
    </r>
    <r>
      <rPr>
        <sz val="12"/>
        <rFont val="宋体"/>
        <charset val="134"/>
      </rPr>
      <t>万，江宁区</t>
    </r>
    <r>
      <rPr>
        <sz val="12"/>
        <rFont val="Times New Roman"/>
        <charset val="134"/>
      </rPr>
      <t>5700</t>
    </r>
    <r>
      <rPr>
        <sz val="12"/>
        <rFont val="宋体"/>
        <charset val="134"/>
      </rPr>
      <t>万）</t>
    </r>
  </si>
  <si>
    <t>2</t>
  </si>
  <si>
    <r>
      <rPr>
        <sz val="12"/>
        <rFont val="Times New Roman"/>
        <charset val="134"/>
      </rPr>
      <t>6</t>
    </r>
    <r>
      <rPr>
        <sz val="12"/>
        <rFont val="宋体"/>
        <charset val="134"/>
      </rPr>
      <t>号线地铁工程</t>
    </r>
  </si>
  <si>
    <r>
      <rPr>
        <sz val="12"/>
        <rFont val="Times New Roman"/>
        <charset val="134"/>
      </rPr>
      <t xml:space="preserve">A
</t>
    </r>
    <r>
      <rPr>
        <sz val="12"/>
        <rFont val="宋体"/>
        <charset val="134"/>
      </rPr>
      <t>（续建）</t>
    </r>
  </si>
  <si>
    <r>
      <rPr>
        <sz val="12"/>
        <rFont val="宋体"/>
        <charset val="134"/>
      </rPr>
      <t>起于栖霞山北，止于南京南站，途经长途东站站、红花机场站线路全长</t>
    </r>
    <r>
      <rPr>
        <sz val="12"/>
        <rFont val="Times New Roman"/>
        <charset val="134"/>
      </rPr>
      <t>32.4</t>
    </r>
    <r>
      <rPr>
        <sz val="12"/>
        <rFont val="宋体"/>
        <charset val="134"/>
      </rPr>
      <t>公里，全线共设</t>
    </r>
    <r>
      <rPr>
        <sz val="12"/>
        <rFont val="Times New Roman"/>
        <charset val="134"/>
      </rPr>
      <t>19</t>
    </r>
    <r>
      <rPr>
        <sz val="12"/>
        <rFont val="宋体"/>
        <charset val="134"/>
      </rPr>
      <t>座地下车站</t>
    </r>
  </si>
  <si>
    <t>2019-2024</t>
  </si>
  <si>
    <r>
      <rPr>
        <sz val="12"/>
        <rFont val="Times New Roman"/>
        <charset val="134"/>
      </rPr>
      <t>3087510</t>
    </r>
    <r>
      <rPr>
        <sz val="12"/>
        <rFont val="宋体"/>
        <charset val="134"/>
      </rPr>
      <t>（玄武区</t>
    </r>
    <r>
      <rPr>
        <sz val="12"/>
        <rFont val="Times New Roman"/>
        <charset val="134"/>
      </rPr>
      <t>380600</t>
    </r>
    <r>
      <rPr>
        <sz val="12"/>
        <rFont val="宋体"/>
        <charset val="134"/>
      </rPr>
      <t>）</t>
    </r>
  </si>
  <si>
    <r>
      <rPr>
        <sz val="12"/>
        <rFont val="宋体"/>
        <charset val="134"/>
      </rPr>
      <t>苏发改基础发〔</t>
    </r>
    <r>
      <rPr>
        <sz val="12"/>
        <rFont val="Times New Roman"/>
        <charset val="134"/>
      </rPr>
      <t>2019</t>
    </r>
    <r>
      <rPr>
        <sz val="12"/>
        <rFont val="宋体"/>
        <charset val="134"/>
      </rPr>
      <t>〕</t>
    </r>
    <r>
      <rPr>
        <sz val="12"/>
        <rFont val="Times New Roman"/>
        <charset val="134"/>
      </rPr>
      <t>945</t>
    </r>
    <r>
      <rPr>
        <sz val="12"/>
        <rFont val="宋体"/>
        <charset val="134"/>
      </rPr>
      <t>号
苏发改基础发〔</t>
    </r>
    <r>
      <rPr>
        <sz val="12"/>
        <rFont val="Times New Roman"/>
        <charset val="134"/>
      </rPr>
      <t>2021</t>
    </r>
    <r>
      <rPr>
        <sz val="12"/>
        <rFont val="宋体"/>
        <charset val="134"/>
      </rPr>
      <t>〕</t>
    </r>
    <r>
      <rPr>
        <sz val="12"/>
        <rFont val="Times New Roman"/>
        <charset val="134"/>
      </rPr>
      <t>65</t>
    </r>
    <r>
      <rPr>
        <sz val="12"/>
        <rFont val="宋体"/>
        <charset val="134"/>
      </rPr>
      <t>号</t>
    </r>
  </si>
  <si>
    <r>
      <rPr>
        <sz val="12"/>
        <rFont val="宋体"/>
        <charset val="134"/>
      </rPr>
      <t>已开工</t>
    </r>
  </si>
  <si>
    <r>
      <rPr>
        <sz val="12"/>
        <rFont val="Times New Roman"/>
        <charset val="134"/>
      </rPr>
      <t>912900</t>
    </r>
    <r>
      <rPr>
        <sz val="12"/>
        <rFont val="宋体"/>
        <charset val="134"/>
      </rPr>
      <t>（玄武区</t>
    </r>
    <r>
      <rPr>
        <sz val="12"/>
        <rFont val="Times New Roman"/>
        <charset val="134"/>
      </rPr>
      <t>171800</t>
    </r>
    <r>
      <rPr>
        <sz val="12"/>
        <rFont val="宋体"/>
        <charset val="134"/>
      </rPr>
      <t>）</t>
    </r>
  </si>
  <si>
    <r>
      <rPr>
        <sz val="12"/>
        <rFont val="宋体"/>
        <charset val="134"/>
      </rPr>
      <t>开展工程项目施工</t>
    </r>
  </si>
  <si>
    <r>
      <rPr>
        <sz val="12"/>
        <rFont val="Times New Roman"/>
        <charset val="134"/>
      </rPr>
      <t>137000</t>
    </r>
    <r>
      <rPr>
        <sz val="12"/>
        <rFont val="宋体"/>
        <charset val="134"/>
      </rPr>
      <t>（玄武区</t>
    </r>
    <r>
      <rPr>
        <sz val="12"/>
        <rFont val="Times New Roman"/>
        <charset val="134"/>
      </rPr>
      <t>20000</t>
    </r>
    <r>
      <rPr>
        <sz val="12"/>
        <rFont val="宋体"/>
        <charset val="134"/>
      </rPr>
      <t>）</t>
    </r>
  </si>
  <si>
    <r>
      <rPr>
        <sz val="12"/>
        <rFont val="Times New Roman"/>
        <charset val="134"/>
      </rPr>
      <t>333000</t>
    </r>
    <r>
      <rPr>
        <sz val="12"/>
        <rFont val="宋体"/>
        <charset val="134"/>
      </rPr>
      <t>（玄武区</t>
    </r>
    <r>
      <rPr>
        <sz val="12"/>
        <rFont val="Times New Roman"/>
        <charset val="134"/>
      </rPr>
      <t>47800</t>
    </r>
    <r>
      <rPr>
        <sz val="12"/>
        <rFont val="宋体"/>
        <charset val="134"/>
      </rPr>
      <t>）</t>
    </r>
  </si>
  <si>
    <r>
      <rPr>
        <sz val="12"/>
        <rFont val="Times New Roman"/>
        <charset val="134"/>
      </rPr>
      <t>470000</t>
    </r>
    <r>
      <rPr>
        <sz val="12"/>
        <rFont val="宋体"/>
        <charset val="134"/>
      </rPr>
      <t>（玄武区</t>
    </r>
    <r>
      <rPr>
        <sz val="12"/>
        <rFont val="Times New Roman"/>
        <charset val="134"/>
      </rPr>
      <t>67800</t>
    </r>
    <r>
      <rPr>
        <sz val="12"/>
        <rFont val="宋体"/>
        <charset val="134"/>
      </rPr>
      <t>）</t>
    </r>
  </si>
  <si>
    <r>
      <rPr>
        <sz val="12"/>
        <rFont val="Times New Roman"/>
        <charset val="134"/>
      </rPr>
      <t>282000</t>
    </r>
    <r>
      <rPr>
        <sz val="12"/>
        <rFont val="宋体"/>
        <charset val="134"/>
      </rPr>
      <t>（玄武区</t>
    </r>
    <r>
      <rPr>
        <sz val="12"/>
        <rFont val="Times New Roman"/>
        <charset val="134"/>
      </rPr>
      <t>67800</t>
    </r>
    <r>
      <rPr>
        <sz val="12"/>
        <rFont val="宋体"/>
        <charset val="134"/>
      </rPr>
      <t>）</t>
    </r>
  </si>
  <si>
    <r>
      <rPr>
        <sz val="12"/>
        <rFont val="宋体"/>
        <charset val="134"/>
      </rPr>
      <t>市地铁集团
南部新城管委会
南京经开区管委会
燕子矶新城管委会</t>
    </r>
  </si>
  <si>
    <r>
      <rPr>
        <sz val="12"/>
        <rFont val="宋体"/>
        <charset val="134"/>
      </rPr>
      <t>市地铁集团</t>
    </r>
  </si>
  <si>
    <t>3</t>
  </si>
  <si>
    <r>
      <rPr>
        <sz val="12"/>
        <rFont val="Times New Roman"/>
        <charset val="134"/>
      </rPr>
      <t>9</t>
    </r>
    <r>
      <rPr>
        <sz val="12"/>
        <rFont val="宋体"/>
        <charset val="134"/>
      </rPr>
      <t>号线一期地铁工程</t>
    </r>
  </si>
  <si>
    <r>
      <rPr>
        <sz val="12"/>
        <rFont val="宋体"/>
        <charset val="134"/>
      </rPr>
      <t>起于丹霞路站，终于滨江公园站，途经下关站、龙江站线路全长</t>
    </r>
    <r>
      <rPr>
        <sz val="12"/>
        <rFont val="Times New Roman"/>
        <charset val="134"/>
      </rPr>
      <t>19.7</t>
    </r>
    <r>
      <rPr>
        <sz val="12"/>
        <rFont val="宋体"/>
        <charset val="134"/>
      </rPr>
      <t>公里，共设</t>
    </r>
    <r>
      <rPr>
        <sz val="12"/>
        <rFont val="Times New Roman"/>
        <charset val="134"/>
      </rPr>
      <t>16</t>
    </r>
    <r>
      <rPr>
        <sz val="12"/>
        <rFont val="宋体"/>
        <charset val="134"/>
      </rPr>
      <t>座地下车站，设一座曹后村车辆段</t>
    </r>
  </si>
  <si>
    <r>
      <rPr>
        <sz val="12"/>
        <rFont val="Times New Roman"/>
        <charset val="134"/>
      </rPr>
      <t>2125000</t>
    </r>
    <r>
      <rPr>
        <sz val="12"/>
        <rFont val="宋体"/>
        <charset val="134"/>
      </rPr>
      <t>（玄武区</t>
    </r>
    <r>
      <rPr>
        <sz val="12"/>
        <rFont val="Times New Roman"/>
        <charset val="134"/>
      </rPr>
      <t>238000</t>
    </r>
    <r>
      <rPr>
        <sz val="12"/>
        <rFont val="宋体"/>
        <charset val="134"/>
      </rPr>
      <t>）</t>
    </r>
  </si>
  <si>
    <r>
      <rPr>
        <sz val="12"/>
        <rFont val="宋体"/>
        <charset val="134"/>
      </rPr>
      <t>苏发改基础发〔</t>
    </r>
    <r>
      <rPr>
        <sz val="12"/>
        <rFont val="Times New Roman"/>
        <charset val="134"/>
      </rPr>
      <t>2019</t>
    </r>
    <r>
      <rPr>
        <sz val="12"/>
        <rFont val="宋体"/>
        <charset val="134"/>
      </rPr>
      <t>〕</t>
    </r>
    <r>
      <rPr>
        <sz val="12"/>
        <rFont val="Times New Roman"/>
        <charset val="134"/>
      </rPr>
      <t>1103</t>
    </r>
    <r>
      <rPr>
        <sz val="12"/>
        <rFont val="宋体"/>
        <charset val="134"/>
      </rPr>
      <t>号</t>
    </r>
  </si>
  <si>
    <r>
      <rPr>
        <sz val="12"/>
        <rFont val="Times New Roman"/>
        <charset val="134"/>
      </rPr>
      <t>588000</t>
    </r>
    <r>
      <rPr>
        <sz val="12"/>
        <rFont val="宋体"/>
        <charset val="134"/>
      </rPr>
      <t>（玄武区</t>
    </r>
    <r>
      <rPr>
        <sz val="12"/>
        <rFont val="Times New Roman"/>
        <charset val="134"/>
      </rPr>
      <t>151000</t>
    </r>
    <r>
      <rPr>
        <sz val="12"/>
        <rFont val="宋体"/>
        <charset val="134"/>
      </rPr>
      <t>）</t>
    </r>
  </si>
  <si>
    <r>
      <rPr>
        <sz val="12"/>
        <rFont val="Times New Roman"/>
        <charset val="134"/>
      </rPr>
      <t>190000</t>
    </r>
    <r>
      <rPr>
        <sz val="12"/>
        <rFont val="宋体"/>
        <charset val="134"/>
      </rPr>
      <t>（玄武区</t>
    </r>
    <r>
      <rPr>
        <sz val="12"/>
        <rFont val="Times New Roman"/>
        <charset val="134"/>
      </rPr>
      <t>15000</t>
    </r>
    <r>
      <rPr>
        <sz val="12"/>
        <rFont val="宋体"/>
        <charset val="134"/>
      </rPr>
      <t>）</t>
    </r>
  </si>
  <si>
    <r>
      <rPr>
        <sz val="12"/>
        <rFont val="Times New Roman"/>
        <charset val="134"/>
      </rPr>
      <t>350000</t>
    </r>
    <r>
      <rPr>
        <sz val="12"/>
        <rFont val="宋体"/>
        <charset val="134"/>
      </rPr>
      <t>（玄武区</t>
    </r>
    <r>
      <rPr>
        <sz val="12"/>
        <rFont val="Times New Roman"/>
        <charset val="134"/>
      </rPr>
      <t>15000</t>
    </r>
    <r>
      <rPr>
        <sz val="12"/>
        <rFont val="宋体"/>
        <charset val="134"/>
      </rPr>
      <t>）</t>
    </r>
  </si>
  <si>
    <r>
      <rPr>
        <sz val="12"/>
        <rFont val="Times New Roman"/>
        <charset val="134"/>
      </rPr>
      <t>210000</t>
    </r>
    <r>
      <rPr>
        <sz val="12"/>
        <rFont val="宋体"/>
        <charset val="134"/>
      </rPr>
      <t>（玄武区</t>
    </r>
    <r>
      <rPr>
        <sz val="12"/>
        <rFont val="Times New Roman"/>
        <charset val="134"/>
      </rPr>
      <t>15000</t>
    </r>
    <r>
      <rPr>
        <sz val="12"/>
        <rFont val="宋体"/>
        <charset val="134"/>
      </rPr>
      <t>）</t>
    </r>
  </si>
  <si>
    <r>
      <rPr>
        <sz val="12"/>
        <rFont val="宋体"/>
        <charset val="134"/>
      </rPr>
      <t>市地铁集团
河西新城管委会</t>
    </r>
  </si>
  <si>
    <t>二</t>
  </si>
  <si>
    <t>生态环境建设</t>
  </si>
  <si>
    <t>（一）</t>
  </si>
  <si>
    <t>河道水环境整治提升</t>
  </si>
  <si>
    <t>4</t>
  </si>
  <si>
    <r>
      <rPr>
        <sz val="12"/>
        <rFont val="宋体"/>
        <charset val="134"/>
      </rPr>
      <t>玄武湖北湖东部水域清淤及生态修复</t>
    </r>
  </si>
  <si>
    <r>
      <rPr>
        <sz val="12"/>
        <rFont val="宋体"/>
        <charset val="134"/>
      </rPr>
      <t>玄武湖公园北湖东部水域；常态化清淤，配套沉水植物种植及生态修复，生态化岸线提升等</t>
    </r>
  </si>
  <si>
    <t>2021-2022</t>
  </si>
  <si>
    <r>
      <rPr>
        <sz val="12"/>
        <rFont val="宋体"/>
        <charset val="134"/>
      </rPr>
      <t>宁水环〔</t>
    </r>
    <r>
      <rPr>
        <sz val="12"/>
        <rFont val="Times New Roman"/>
        <charset val="134"/>
      </rPr>
      <t>2020</t>
    </r>
    <r>
      <rPr>
        <sz val="12"/>
        <rFont val="宋体"/>
        <charset val="134"/>
      </rPr>
      <t>〕</t>
    </r>
    <r>
      <rPr>
        <sz val="12"/>
        <rFont val="Times New Roman"/>
        <charset val="134"/>
      </rPr>
      <t>507</t>
    </r>
    <r>
      <rPr>
        <sz val="12"/>
        <rFont val="宋体"/>
        <charset val="134"/>
      </rPr>
      <t>号</t>
    </r>
  </si>
  <si>
    <r>
      <rPr>
        <sz val="12"/>
        <rFont val="宋体"/>
        <charset val="134"/>
      </rPr>
      <t>完工</t>
    </r>
  </si>
  <si>
    <r>
      <rPr>
        <sz val="12"/>
        <rFont val="宋体"/>
        <charset val="134"/>
      </rPr>
      <t>市水务局
市文化和旅游局</t>
    </r>
  </si>
  <si>
    <r>
      <rPr>
        <sz val="12"/>
        <rFont val="宋体"/>
        <charset val="134"/>
      </rPr>
      <t>玄武湖公园管理处</t>
    </r>
  </si>
  <si>
    <t>5</t>
  </si>
  <si>
    <t>玉带河水环境综合提升工程</t>
  </si>
  <si>
    <t>实施河底清淤、引水补水、水生态修复工程，增设监控设施，提升河道沿线景观</t>
  </si>
  <si>
    <r>
      <rPr>
        <sz val="12"/>
        <rFont val="宋体"/>
        <charset val="134"/>
      </rPr>
      <t>宁水环〔</t>
    </r>
    <r>
      <rPr>
        <sz val="12"/>
        <rFont val="Times New Roman"/>
        <charset val="134"/>
      </rPr>
      <t>2020</t>
    </r>
    <r>
      <rPr>
        <sz val="12"/>
        <rFont val="宋体"/>
        <charset val="134"/>
      </rPr>
      <t>〕</t>
    </r>
    <r>
      <rPr>
        <sz val="12"/>
        <rFont val="Times New Roman"/>
        <charset val="134"/>
      </rPr>
      <t>577</t>
    </r>
    <r>
      <rPr>
        <sz val="12"/>
        <rFont val="宋体"/>
        <charset val="134"/>
      </rPr>
      <t>号</t>
    </r>
  </si>
  <si>
    <r>
      <rPr>
        <sz val="12"/>
        <rFont val="宋体"/>
        <charset val="134"/>
      </rPr>
      <t>续建</t>
    </r>
  </si>
  <si>
    <r>
      <rPr>
        <sz val="12"/>
        <rFont val="宋体"/>
        <charset val="134"/>
      </rPr>
      <t>区水务局</t>
    </r>
  </si>
  <si>
    <r>
      <rPr>
        <sz val="12"/>
        <rFont val="宋体"/>
        <charset val="134"/>
      </rPr>
      <t>区环境集团</t>
    </r>
  </si>
  <si>
    <t>（二）</t>
  </si>
  <si>
    <t>暗涵整治</t>
  </si>
  <si>
    <r>
      <rPr>
        <sz val="12"/>
        <rFont val="宋体"/>
        <charset val="134"/>
      </rPr>
      <t>进香河暗涵整治工程</t>
    </r>
  </si>
  <si>
    <r>
      <rPr>
        <sz val="12"/>
        <rFont val="宋体"/>
        <charset val="134"/>
      </rPr>
      <t>对进香河暗涵全段（北京东路至珠江路段）进行暗涵清淤，摸排排口情况，安装监控设备，增设暗涵检查口</t>
    </r>
  </si>
  <si>
    <r>
      <rPr>
        <sz val="12"/>
        <rFont val="宋体"/>
        <charset val="134"/>
      </rPr>
      <t>宁水环〔</t>
    </r>
    <r>
      <rPr>
        <sz val="12"/>
        <rFont val="Times New Roman"/>
        <charset val="134"/>
      </rPr>
      <t>2020</t>
    </r>
    <r>
      <rPr>
        <sz val="12"/>
        <rFont val="宋体"/>
        <charset val="134"/>
      </rPr>
      <t>〕</t>
    </r>
    <r>
      <rPr>
        <sz val="12"/>
        <rFont val="Times New Roman"/>
        <charset val="134"/>
      </rPr>
      <t>517</t>
    </r>
    <r>
      <rPr>
        <sz val="12"/>
        <rFont val="宋体"/>
        <charset val="134"/>
      </rPr>
      <t>号</t>
    </r>
  </si>
  <si>
    <t>友谊河西沟暗涵整治工程</t>
  </si>
  <si>
    <r>
      <rPr>
        <sz val="12"/>
        <rFont val="宋体"/>
        <charset val="134"/>
      </rPr>
      <t>友谊河西沟暗涵涵底清淤、涵体修复、排口整治施工</t>
    </r>
  </si>
  <si>
    <r>
      <rPr>
        <sz val="12"/>
        <rFont val="宋体"/>
        <charset val="134"/>
      </rPr>
      <t>宁水环〔</t>
    </r>
    <r>
      <rPr>
        <sz val="12"/>
        <rFont val="Times New Roman"/>
        <charset val="134"/>
      </rPr>
      <t>2021</t>
    </r>
    <r>
      <rPr>
        <sz val="12"/>
        <rFont val="宋体"/>
        <charset val="134"/>
      </rPr>
      <t>〕</t>
    </r>
    <r>
      <rPr>
        <sz val="12"/>
        <rFont val="Times New Roman"/>
        <charset val="134"/>
      </rPr>
      <t>555</t>
    </r>
    <r>
      <rPr>
        <sz val="12"/>
        <rFont val="宋体"/>
        <charset val="134"/>
      </rPr>
      <t>号</t>
    </r>
  </si>
  <si>
    <r>
      <rPr>
        <sz val="12"/>
        <rFont val="Times New Roman"/>
        <charset val="134"/>
      </rPr>
      <t>2022</t>
    </r>
    <r>
      <rPr>
        <sz val="12"/>
        <rFont val="宋体"/>
        <charset val="134"/>
      </rPr>
      <t>年二季度</t>
    </r>
  </si>
  <si>
    <t>（三）</t>
  </si>
  <si>
    <t>片区雨污水管网清疏修缮</t>
  </si>
  <si>
    <r>
      <rPr>
        <sz val="12"/>
        <rFont val="宋体"/>
        <charset val="134"/>
      </rPr>
      <t>玄武区紫金山一沟流域锁金村街道、玄武湖街道片区雨污水管网清疏修缮工程</t>
    </r>
  </si>
  <si>
    <r>
      <rPr>
        <sz val="12"/>
        <rFont val="宋体"/>
        <charset val="134"/>
      </rPr>
      <t>对紫金山一沟流域锁金村街道和玄武湖街道现状片区雨污水管道进行清疏、摸排及</t>
    </r>
    <r>
      <rPr>
        <sz val="12"/>
        <rFont val="Times New Roman"/>
        <charset val="134"/>
      </rPr>
      <t>CCTV</t>
    </r>
    <r>
      <rPr>
        <sz val="12"/>
        <rFont val="宋体"/>
        <charset val="134"/>
      </rPr>
      <t>检测；对存在破损、渗漏等问题的管道进行修复和整改，切换错接、混接点；对原片区雨污分流未实施处进行查漏补缺；对节点井安装遥测设备</t>
    </r>
  </si>
  <si>
    <t>2021-2023</t>
  </si>
  <si>
    <r>
      <rPr>
        <sz val="12"/>
        <rFont val="宋体"/>
        <charset val="134"/>
      </rPr>
      <t>宁建审字〔</t>
    </r>
    <r>
      <rPr>
        <sz val="12"/>
        <rFont val="Times New Roman"/>
        <charset val="134"/>
      </rPr>
      <t>2020</t>
    </r>
    <r>
      <rPr>
        <sz val="12"/>
        <rFont val="宋体"/>
        <charset val="134"/>
      </rPr>
      <t>〕</t>
    </r>
    <r>
      <rPr>
        <sz val="12"/>
        <rFont val="Times New Roman"/>
        <charset val="134"/>
      </rPr>
      <t>391</t>
    </r>
    <r>
      <rPr>
        <sz val="12"/>
        <rFont val="宋体"/>
        <charset val="134"/>
      </rPr>
      <t>号</t>
    </r>
  </si>
  <si>
    <r>
      <rPr>
        <sz val="12"/>
        <rFont val="宋体"/>
        <charset val="134"/>
      </rPr>
      <t>完成</t>
    </r>
    <r>
      <rPr>
        <sz val="12"/>
        <rFont val="Times New Roman"/>
        <charset val="134"/>
      </rPr>
      <t>70%</t>
    </r>
  </si>
  <si>
    <r>
      <rPr>
        <sz val="12"/>
        <rFont val="宋体"/>
        <charset val="134"/>
      </rPr>
      <t>区城建集团</t>
    </r>
  </si>
  <si>
    <r>
      <rPr>
        <sz val="12"/>
        <rFont val="宋体"/>
        <charset val="134"/>
      </rPr>
      <t>唐家山沟流域锁金村街道、玄武湖街道片区雨污水管网清疏修缮工程</t>
    </r>
  </si>
  <si>
    <r>
      <rPr>
        <sz val="12"/>
        <rFont val="宋体"/>
        <charset val="134"/>
      </rPr>
      <t>对唐家山沟流域锁金村街道和玄武湖街道内现状片区雨污水管道实施清疏排查，对问题较严重区域实施检测修缮整改；其他地区实施清疏作业和查漏补缺，完善雨污水系统。</t>
    </r>
  </si>
  <si>
    <t>2022-2024</t>
  </si>
  <si>
    <t>（四）</t>
  </si>
  <si>
    <t>公园景区及绿化建设</t>
  </si>
  <si>
    <r>
      <rPr>
        <sz val="12"/>
        <rFont val="宋体"/>
        <charset val="134"/>
      </rPr>
      <t>九华山公园景观提升工程</t>
    </r>
  </si>
  <si>
    <r>
      <rPr>
        <sz val="12"/>
        <rFont val="宋体"/>
        <charset val="134"/>
      </rPr>
      <t>对九华山公园绿化提档升级</t>
    </r>
  </si>
  <si>
    <r>
      <rPr>
        <sz val="12"/>
        <rFont val="宋体"/>
        <charset val="134"/>
      </rPr>
      <t>区建设局</t>
    </r>
  </si>
  <si>
    <r>
      <rPr>
        <sz val="12"/>
        <rFont val="宋体"/>
        <charset val="134"/>
      </rPr>
      <t>区城市公园管理中心</t>
    </r>
  </si>
  <si>
    <r>
      <rPr>
        <sz val="12"/>
        <rFont val="宋体"/>
        <charset val="134"/>
      </rPr>
      <t>区计划</t>
    </r>
  </si>
  <si>
    <t>和平公园东园钟楼修缮工程</t>
  </si>
  <si>
    <r>
      <rPr>
        <sz val="12"/>
        <rFont val="宋体"/>
        <charset val="134"/>
      </rPr>
      <t>对和平公园东园钟楼进行加固修复</t>
    </r>
  </si>
  <si>
    <r>
      <rPr>
        <sz val="12"/>
        <rFont val="Times New Roman"/>
        <charset val="134"/>
      </rPr>
      <t>2022</t>
    </r>
    <r>
      <rPr>
        <sz val="12"/>
        <rFont val="宋体"/>
        <charset val="134"/>
      </rPr>
      <t>年三季度</t>
    </r>
  </si>
  <si>
    <t>区建设局</t>
  </si>
  <si>
    <t>区文旅局
区环境集团</t>
  </si>
  <si>
    <r>
      <rPr>
        <sz val="12"/>
        <rFont val="宋体"/>
        <charset val="134"/>
      </rPr>
      <t>盛和家园北侧绿地改造工程</t>
    </r>
  </si>
  <si>
    <r>
      <rPr>
        <sz val="12"/>
        <rFont val="宋体"/>
        <charset val="134"/>
      </rPr>
      <t>位于盛和家园北侧，面积约</t>
    </r>
    <r>
      <rPr>
        <sz val="12"/>
        <rFont val="Times New Roman"/>
        <charset val="134"/>
      </rPr>
      <t>1300</t>
    </r>
    <r>
      <rPr>
        <sz val="12"/>
        <rFont val="宋体"/>
        <charset val="134"/>
      </rPr>
      <t>平方米，对现状绿地改造、打造小品等</t>
    </r>
  </si>
  <si>
    <t>孝陵卫街道办事处
区环境集团</t>
  </si>
  <si>
    <r>
      <rPr>
        <sz val="12"/>
        <rFont val="宋体"/>
        <charset val="134"/>
      </rPr>
      <t>水景公园和文化艺术中心新建工程</t>
    </r>
  </si>
  <si>
    <r>
      <rPr>
        <sz val="12"/>
        <rFont val="宋体"/>
        <charset val="134"/>
      </rPr>
      <t>文化艺术中心占地约</t>
    </r>
    <r>
      <rPr>
        <sz val="12"/>
        <rFont val="Times New Roman"/>
        <charset val="134"/>
      </rPr>
      <t>4600</t>
    </r>
    <r>
      <rPr>
        <sz val="12"/>
        <rFont val="宋体"/>
        <charset val="134"/>
      </rPr>
      <t>平方米，控高</t>
    </r>
    <r>
      <rPr>
        <sz val="12"/>
        <rFont val="Times New Roman"/>
        <charset val="134"/>
      </rPr>
      <t>16</t>
    </r>
    <r>
      <rPr>
        <sz val="12"/>
        <rFont val="宋体"/>
        <charset val="134"/>
      </rPr>
      <t>米，水景公园绿地面积</t>
    </r>
    <r>
      <rPr>
        <sz val="12"/>
        <rFont val="Times New Roman"/>
        <charset val="134"/>
      </rPr>
      <t>15900</t>
    </r>
    <r>
      <rPr>
        <sz val="12"/>
        <rFont val="宋体"/>
        <charset val="134"/>
      </rPr>
      <t>平方米，广场面积</t>
    </r>
    <r>
      <rPr>
        <sz val="12"/>
        <rFont val="Times New Roman"/>
        <charset val="134"/>
      </rPr>
      <t>3200</t>
    </r>
    <r>
      <rPr>
        <sz val="12"/>
        <rFont val="宋体"/>
        <charset val="134"/>
      </rPr>
      <t>平方米，水域面积</t>
    </r>
    <r>
      <rPr>
        <sz val="12"/>
        <rFont val="Times New Roman"/>
        <charset val="134"/>
      </rPr>
      <t>12500</t>
    </r>
    <r>
      <rPr>
        <sz val="12"/>
        <rFont val="宋体"/>
        <charset val="134"/>
      </rPr>
      <t>平方米</t>
    </r>
  </si>
  <si>
    <r>
      <rPr>
        <sz val="12"/>
        <rFont val="宋体"/>
        <charset val="134"/>
      </rPr>
      <t>办理建设
前期手续</t>
    </r>
  </si>
  <si>
    <r>
      <rPr>
        <sz val="12"/>
        <rFont val="宋体"/>
        <charset val="134"/>
      </rPr>
      <t>铁管委</t>
    </r>
  </si>
  <si>
    <t>（五）</t>
  </si>
  <si>
    <t>污水处理及收集系统建设</t>
  </si>
  <si>
    <r>
      <rPr>
        <sz val="12"/>
        <rFont val="宋体"/>
        <charset val="134"/>
      </rPr>
      <t>仙林污水收集系统污水管网（仙林大道污水泵站出水压力管、下游重力管</t>
    </r>
    <r>
      <rPr>
        <sz val="12"/>
        <rFont val="Times New Roman"/>
        <charset val="134"/>
      </rPr>
      <t>(</t>
    </r>
    <r>
      <rPr>
        <sz val="12"/>
        <rFont val="宋体"/>
        <charset val="134"/>
      </rPr>
      <t>仙林大道南侧</t>
    </r>
    <r>
      <rPr>
        <sz val="12"/>
        <rFont val="Times New Roman"/>
        <charset val="134"/>
      </rPr>
      <t>)</t>
    </r>
    <r>
      <rPr>
        <sz val="12"/>
        <rFont val="宋体"/>
        <charset val="134"/>
      </rPr>
      <t>）新改建工程</t>
    </r>
  </si>
  <si>
    <r>
      <rPr>
        <sz val="12"/>
        <rFont val="Times New Roman"/>
        <charset val="134"/>
      </rPr>
      <t>1.</t>
    </r>
    <r>
      <rPr>
        <sz val="12"/>
        <rFont val="宋体"/>
        <charset val="134"/>
      </rPr>
      <t>仙林大道污水泵站出水压力管改造，管径</t>
    </r>
    <r>
      <rPr>
        <sz val="12"/>
        <rFont val="Times New Roman"/>
        <charset val="134"/>
      </rPr>
      <t>DN600</t>
    </r>
    <r>
      <rPr>
        <sz val="12"/>
        <rFont val="宋体"/>
        <charset val="134"/>
      </rPr>
      <t>，长度约</t>
    </r>
    <r>
      <rPr>
        <sz val="12"/>
        <rFont val="Times New Roman"/>
        <charset val="134"/>
      </rPr>
      <t>550m</t>
    </r>
    <r>
      <rPr>
        <sz val="12"/>
        <rFont val="宋体"/>
        <charset val="134"/>
      </rPr>
      <t>；</t>
    </r>
    <r>
      <rPr>
        <sz val="12"/>
        <rFont val="Times New Roman"/>
        <charset val="134"/>
      </rPr>
      <t>2.</t>
    </r>
    <r>
      <rPr>
        <sz val="12"/>
        <rFont val="宋体"/>
        <charset val="134"/>
      </rPr>
      <t>仙林大道南侧下游重力管改造，管径</t>
    </r>
    <r>
      <rPr>
        <sz val="12"/>
        <rFont val="Times New Roman"/>
        <charset val="134"/>
      </rPr>
      <t>DN1000—DN1200</t>
    </r>
    <r>
      <rPr>
        <sz val="12"/>
        <rFont val="宋体"/>
        <charset val="134"/>
      </rPr>
      <t>，长度约</t>
    </r>
    <r>
      <rPr>
        <sz val="12"/>
        <rFont val="Times New Roman"/>
        <charset val="134"/>
      </rPr>
      <t>5300m</t>
    </r>
    <r>
      <rPr>
        <sz val="12"/>
        <rFont val="宋体"/>
        <charset val="134"/>
      </rPr>
      <t>管道改造总长度约</t>
    </r>
    <r>
      <rPr>
        <sz val="12"/>
        <rFont val="Times New Roman"/>
        <charset val="134"/>
      </rPr>
      <t>5850m</t>
    </r>
  </si>
  <si>
    <r>
      <rPr>
        <sz val="12"/>
        <rFont val="宋体"/>
        <charset val="134"/>
      </rPr>
      <t>宁水建〔</t>
    </r>
    <r>
      <rPr>
        <sz val="12"/>
        <rFont val="Times New Roman"/>
        <charset val="134"/>
      </rPr>
      <t>2020</t>
    </r>
    <r>
      <rPr>
        <sz val="12"/>
        <rFont val="宋体"/>
        <charset val="134"/>
      </rPr>
      <t>〕</t>
    </r>
    <r>
      <rPr>
        <sz val="12"/>
        <rFont val="Times New Roman"/>
        <charset val="134"/>
      </rPr>
      <t>316</t>
    </r>
    <r>
      <rPr>
        <sz val="12"/>
        <rFont val="宋体"/>
        <charset val="134"/>
      </rPr>
      <t>号</t>
    </r>
  </si>
  <si>
    <r>
      <rPr>
        <sz val="12"/>
        <rFont val="宋体"/>
        <charset val="134"/>
      </rPr>
      <t>市水务集团
玄武区政府
栖霞区政府
仙林大学城管委会</t>
    </r>
  </si>
  <si>
    <r>
      <rPr>
        <sz val="12"/>
        <rFont val="宋体"/>
        <charset val="134"/>
      </rPr>
      <t>市水务集团</t>
    </r>
  </si>
  <si>
    <r>
      <rPr>
        <sz val="12"/>
        <rFont val="宋体"/>
        <charset val="134"/>
      </rPr>
      <t>内秦淮河截流系统改造工程（一期）</t>
    </r>
  </si>
  <si>
    <r>
      <rPr>
        <sz val="12"/>
        <rFont val="宋体"/>
        <charset val="134"/>
      </rPr>
      <t>对西家大塘、珠江路九华山沟、瑞金路等三处截流点进行改造，新建雨水调蓄池一座</t>
    </r>
  </si>
  <si>
    <t>2020-2022</t>
  </si>
  <si>
    <r>
      <rPr>
        <sz val="12"/>
        <rFont val="宋体"/>
        <charset val="134"/>
      </rPr>
      <t>宁水建〔</t>
    </r>
    <r>
      <rPr>
        <sz val="12"/>
        <rFont val="Times New Roman"/>
        <charset val="134"/>
      </rPr>
      <t>2020</t>
    </r>
    <r>
      <rPr>
        <sz val="12"/>
        <rFont val="宋体"/>
        <charset val="134"/>
      </rPr>
      <t>〕</t>
    </r>
    <r>
      <rPr>
        <sz val="12"/>
        <rFont val="Times New Roman"/>
        <charset val="134"/>
      </rPr>
      <t>231</t>
    </r>
    <r>
      <rPr>
        <sz val="12"/>
        <rFont val="宋体"/>
        <charset val="134"/>
      </rPr>
      <t>号</t>
    </r>
  </si>
  <si>
    <r>
      <rPr>
        <sz val="12"/>
        <rFont val="宋体"/>
        <charset val="134"/>
      </rPr>
      <t>市水务集团
秦淮区政府
玄武区政府</t>
    </r>
  </si>
  <si>
    <t>（六）</t>
  </si>
  <si>
    <t>环卫设施建设</t>
  </si>
  <si>
    <t>玄武区循环经济产业园</t>
  </si>
  <si>
    <r>
      <rPr>
        <sz val="12"/>
        <rFont val="宋体"/>
        <charset val="134"/>
      </rPr>
      <t>选址新建一座垃圾分类转运中心集日处理量</t>
    </r>
    <r>
      <rPr>
        <sz val="12"/>
        <rFont val="Times New Roman"/>
        <charset val="134"/>
      </rPr>
      <t>320</t>
    </r>
    <r>
      <rPr>
        <sz val="12"/>
        <rFont val="宋体"/>
        <charset val="134"/>
      </rPr>
      <t>吨其他垃圾、</t>
    </r>
    <r>
      <rPr>
        <sz val="12"/>
        <rFont val="Times New Roman"/>
        <charset val="134"/>
      </rPr>
      <t>80</t>
    </r>
    <r>
      <rPr>
        <sz val="12"/>
        <rFont val="宋体"/>
        <charset val="134"/>
      </rPr>
      <t>吨餐厨垃圾转运站、大件垃圾及配套用房等多功能于一体的综合体</t>
    </r>
  </si>
  <si>
    <t>2022-2023</t>
  </si>
  <si>
    <r>
      <rPr>
        <sz val="12"/>
        <rFont val="宋体"/>
        <charset val="134"/>
      </rPr>
      <t>完成地下主体工程</t>
    </r>
  </si>
  <si>
    <t>区城管局</t>
  </si>
  <si>
    <t>投资不含征地及场外道路等费用</t>
  </si>
  <si>
    <t>（七）</t>
  </si>
  <si>
    <t>其他项目</t>
  </si>
  <si>
    <r>
      <rPr>
        <sz val="12"/>
        <rFont val="宋体"/>
        <charset val="134"/>
      </rPr>
      <t>玄武区雨水检查井防坠网安装专项工程</t>
    </r>
  </si>
  <si>
    <r>
      <rPr>
        <sz val="12"/>
        <rFont val="宋体"/>
        <charset val="134"/>
      </rPr>
      <t>对玄武区道路雨水井安装防坠网，消除井盖破损或汛期顶盖造成的安全隐患风险。</t>
    </r>
  </si>
  <si>
    <r>
      <rPr>
        <sz val="12"/>
        <rFont val="宋体"/>
        <charset val="134"/>
      </rPr>
      <t>玄武区污水管网提质增效和节水型社会达标创建拾遗补漏工程</t>
    </r>
  </si>
  <si>
    <r>
      <rPr>
        <sz val="12"/>
        <rFont val="宋体"/>
        <charset val="134"/>
      </rPr>
      <t>对玄武区污水管网提质增效和节水型社会达标区创建中存在的局部问题进行工程整治提升和咨询评估，完成市级下达的创建目标。</t>
    </r>
  </si>
  <si>
    <t>三</t>
  </si>
  <si>
    <t>市政公用基础设施建设</t>
  </si>
  <si>
    <t>市政道路建设</t>
  </si>
  <si>
    <r>
      <rPr>
        <sz val="12"/>
        <rFont val="宋体"/>
        <charset val="134"/>
      </rPr>
      <t>文枢西路西延工程</t>
    </r>
  </si>
  <si>
    <r>
      <rPr>
        <sz val="12"/>
        <rFont val="宋体"/>
        <charset val="134"/>
      </rPr>
      <t>打通断头路：西起紫金东郡幼儿园，东至南师附小仙鹤门分校，长约</t>
    </r>
    <r>
      <rPr>
        <sz val="12"/>
        <rFont val="Times New Roman"/>
        <charset val="134"/>
      </rPr>
      <t>480</t>
    </r>
    <r>
      <rPr>
        <sz val="12"/>
        <rFont val="宋体"/>
        <charset val="134"/>
      </rPr>
      <t>米。对两端接线现状道路整治出新：包括苏中路路口以西至紫金东郡幼儿园段，以及南师附小仙鹤门分校至土城头路以东段，长约</t>
    </r>
    <r>
      <rPr>
        <sz val="12"/>
        <rFont val="Times New Roman"/>
        <charset val="134"/>
      </rPr>
      <t>876</t>
    </r>
    <r>
      <rPr>
        <sz val="12"/>
        <rFont val="宋体"/>
        <charset val="134"/>
      </rPr>
      <t>米。全长约</t>
    </r>
    <r>
      <rPr>
        <sz val="12"/>
        <rFont val="Times New Roman"/>
        <charset val="134"/>
      </rPr>
      <t>1356</t>
    </r>
    <r>
      <rPr>
        <sz val="12"/>
        <rFont val="宋体"/>
        <charset val="134"/>
      </rPr>
      <t>米</t>
    </r>
  </si>
  <si>
    <r>
      <rPr>
        <sz val="12"/>
        <rFont val="宋体"/>
        <charset val="134"/>
      </rPr>
      <t>宁建审字〔</t>
    </r>
    <r>
      <rPr>
        <sz val="12"/>
        <rFont val="Times New Roman"/>
        <charset val="134"/>
      </rPr>
      <t>2020</t>
    </r>
    <r>
      <rPr>
        <sz val="12"/>
        <rFont val="宋体"/>
        <charset val="134"/>
      </rPr>
      <t>〕</t>
    </r>
    <r>
      <rPr>
        <sz val="12"/>
        <rFont val="Times New Roman"/>
        <charset val="134"/>
      </rPr>
      <t>322</t>
    </r>
    <r>
      <rPr>
        <sz val="12"/>
        <rFont val="宋体"/>
        <charset val="134"/>
      </rPr>
      <t>号</t>
    </r>
  </si>
  <si>
    <r>
      <rPr>
        <sz val="12"/>
        <rFont val="Times New Roman"/>
        <charset val="134"/>
      </rPr>
      <t>2021</t>
    </r>
    <r>
      <rPr>
        <sz val="12"/>
        <rFont val="宋体"/>
        <charset val="134"/>
      </rPr>
      <t>三季度</t>
    </r>
  </si>
  <si>
    <t>区建设局
徐庄高新区</t>
  </si>
  <si>
    <r>
      <rPr>
        <sz val="12"/>
        <rFont val="宋体"/>
        <charset val="134"/>
      </rPr>
      <t>新庄立交地下过街通道建设工程</t>
    </r>
  </si>
  <si>
    <r>
      <rPr>
        <sz val="12"/>
        <rFont val="宋体"/>
        <charset val="134"/>
      </rPr>
      <t>完善新庄立交人行过街功能，修建下穿玄武大道、红山路地下人行过街通道，同时为提高通道使用价值，预留接口同地铁</t>
    </r>
    <r>
      <rPr>
        <sz val="12"/>
        <rFont val="Times New Roman"/>
        <charset val="134"/>
      </rPr>
      <t>3</t>
    </r>
    <r>
      <rPr>
        <sz val="12"/>
        <rFont val="宋体"/>
        <charset val="134"/>
      </rPr>
      <t>号线新庄站连接</t>
    </r>
  </si>
  <si>
    <r>
      <rPr>
        <sz val="12"/>
        <rFont val="Times New Roman"/>
        <charset val="134"/>
      </rPr>
      <t xml:space="preserve">16800
</t>
    </r>
    <r>
      <rPr>
        <sz val="12"/>
        <rFont val="宋体"/>
        <charset val="134"/>
      </rPr>
      <t>（玄武区</t>
    </r>
    <r>
      <rPr>
        <sz val="12"/>
        <rFont val="Times New Roman"/>
        <charset val="134"/>
      </rPr>
      <t>2600</t>
    </r>
    <r>
      <rPr>
        <sz val="12"/>
        <rFont val="宋体"/>
        <charset val="134"/>
      </rPr>
      <t>）</t>
    </r>
  </si>
  <si>
    <r>
      <rPr>
        <sz val="12"/>
        <rFont val="宋体"/>
        <charset val="134"/>
      </rPr>
      <t>宁建审字〔</t>
    </r>
    <r>
      <rPr>
        <sz val="12"/>
        <rFont val="Times New Roman"/>
        <charset val="134"/>
      </rPr>
      <t>2020</t>
    </r>
    <r>
      <rPr>
        <sz val="12"/>
        <rFont val="宋体"/>
        <charset val="134"/>
      </rPr>
      <t>〕</t>
    </r>
    <r>
      <rPr>
        <sz val="12"/>
        <rFont val="Times New Roman"/>
        <charset val="134"/>
      </rPr>
      <t>104</t>
    </r>
    <r>
      <rPr>
        <sz val="12"/>
        <rFont val="宋体"/>
        <charset val="134"/>
      </rPr>
      <t>号</t>
    </r>
  </si>
  <si>
    <r>
      <rPr>
        <sz val="12"/>
        <rFont val="Times New Roman"/>
        <charset val="134"/>
      </rPr>
      <t>2021</t>
    </r>
    <r>
      <rPr>
        <sz val="12"/>
        <rFont val="宋体"/>
        <charset val="134"/>
      </rPr>
      <t>年</t>
    </r>
    <r>
      <rPr>
        <sz val="12"/>
        <rFont val="Times New Roman"/>
        <charset val="134"/>
      </rPr>
      <t>5</t>
    </r>
    <r>
      <rPr>
        <sz val="12"/>
        <rFont val="宋体"/>
        <charset val="134"/>
      </rPr>
      <t>月</t>
    </r>
  </si>
  <si>
    <t>市建委
市城建集团
高力集团
锁金村街道办事处</t>
  </si>
  <si>
    <r>
      <rPr>
        <sz val="12"/>
        <rFont val="宋体"/>
        <charset val="134"/>
      </rPr>
      <t>市城建集团</t>
    </r>
  </si>
  <si>
    <r>
      <rPr>
        <sz val="12"/>
        <rFont val="宋体"/>
        <charset val="134"/>
      </rPr>
      <t>百子亭北路道路建设工程</t>
    </r>
  </si>
  <si>
    <r>
      <rPr>
        <sz val="12"/>
        <rFont val="宋体"/>
        <charset val="134"/>
      </rPr>
      <t>起于中央路，止于百子亭路，总长度</t>
    </r>
    <r>
      <rPr>
        <sz val="12"/>
        <rFont val="Times New Roman"/>
        <charset val="134"/>
      </rPr>
      <t>110</t>
    </r>
    <r>
      <rPr>
        <sz val="12"/>
        <rFont val="宋体"/>
        <charset val="134"/>
      </rPr>
      <t>米</t>
    </r>
  </si>
  <si>
    <r>
      <rPr>
        <sz val="12"/>
        <rFont val="宋体"/>
        <charset val="134"/>
      </rPr>
      <t>玄建字〔</t>
    </r>
    <r>
      <rPr>
        <sz val="12"/>
        <rFont val="Times New Roman"/>
        <charset val="134"/>
      </rPr>
      <t>2021</t>
    </r>
    <r>
      <rPr>
        <sz val="12"/>
        <rFont val="宋体"/>
        <charset val="134"/>
      </rPr>
      <t>〕</t>
    </r>
    <r>
      <rPr>
        <sz val="12"/>
        <rFont val="Times New Roman"/>
        <charset val="134"/>
      </rPr>
      <t>101</t>
    </r>
    <r>
      <rPr>
        <sz val="12"/>
        <rFont val="宋体"/>
        <charset val="134"/>
      </rPr>
      <t>号</t>
    </r>
  </si>
  <si>
    <r>
      <rPr>
        <sz val="12"/>
        <rFont val="宋体"/>
        <charset val="134"/>
      </rPr>
      <t>道路建设完成</t>
    </r>
  </si>
  <si>
    <t>玄武门街道办事处
区城建集团</t>
  </si>
  <si>
    <t>上乘庵等道路建设工程</t>
  </si>
  <si>
    <r>
      <rPr>
        <sz val="12"/>
        <rFont val="宋体"/>
        <charset val="134"/>
      </rPr>
      <t>原塘坊桥及停车场现状市政管线受德基三期施工影响，需进行迁改，涉及到市政管线有给水管、雨污水管、燃气管、电力通信架空电杆及排管、军用电缆等。新建</t>
    </r>
    <r>
      <rPr>
        <sz val="12"/>
        <rFont val="Times New Roman"/>
        <charset val="134"/>
      </rPr>
      <t>3</t>
    </r>
    <r>
      <rPr>
        <sz val="12"/>
        <rFont val="宋体"/>
        <charset val="134"/>
      </rPr>
      <t>条支路总长约</t>
    </r>
    <r>
      <rPr>
        <sz val="12"/>
        <rFont val="Times New Roman"/>
        <charset val="134"/>
      </rPr>
      <t>800</t>
    </r>
    <r>
      <rPr>
        <sz val="12"/>
        <rFont val="宋体"/>
        <charset val="134"/>
      </rPr>
      <t>米，路幅度宽</t>
    </r>
    <r>
      <rPr>
        <sz val="12"/>
        <rFont val="Times New Roman"/>
        <charset val="134"/>
      </rPr>
      <t>7-13</t>
    </r>
    <r>
      <rPr>
        <sz val="12"/>
        <rFont val="宋体"/>
        <charset val="134"/>
      </rPr>
      <t>米不等，双向二车道，为城市支路。道路西起塘坊桥、东至洪武北路，南至青石街，北至保险大楼围墙</t>
    </r>
  </si>
  <si>
    <r>
      <rPr>
        <sz val="12"/>
        <rFont val="宋体"/>
        <charset val="134"/>
      </rPr>
      <t>管线迁移完成，建设施工便道供地块建设</t>
    </r>
  </si>
  <si>
    <t>新街口街道办事处
区城建集团</t>
  </si>
  <si>
    <r>
      <rPr>
        <sz val="12"/>
        <rFont val="宋体"/>
        <charset val="134"/>
      </rPr>
      <t>阅武路道路新建工程</t>
    </r>
  </si>
  <si>
    <r>
      <rPr>
        <sz val="12"/>
        <rFont val="宋体"/>
        <charset val="134"/>
      </rPr>
      <t>北起现状华飞路，南至现状红山南路；红藤路东延（文五路）西起现状北苑东路，东至阅武路</t>
    </r>
  </si>
  <si>
    <t>2022-2025</t>
  </si>
  <si>
    <r>
      <rPr>
        <sz val="12"/>
        <rFont val="宋体"/>
        <charset val="134"/>
      </rPr>
      <t>玄建字〔</t>
    </r>
    <r>
      <rPr>
        <sz val="12"/>
        <rFont val="Times New Roman"/>
        <charset val="134"/>
      </rPr>
      <t>2020</t>
    </r>
    <r>
      <rPr>
        <sz val="12"/>
        <rFont val="宋体"/>
        <charset val="134"/>
      </rPr>
      <t>〕</t>
    </r>
    <r>
      <rPr>
        <sz val="12"/>
        <rFont val="Times New Roman"/>
        <charset val="134"/>
      </rPr>
      <t>61</t>
    </r>
    <r>
      <rPr>
        <sz val="12"/>
        <rFont val="宋体"/>
        <charset val="134"/>
      </rPr>
      <t>号</t>
    </r>
  </si>
  <si>
    <r>
      <rPr>
        <sz val="12"/>
        <rFont val="宋体"/>
        <charset val="134"/>
      </rPr>
      <t>开工建设</t>
    </r>
  </si>
  <si>
    <t>积淹水点整治</t>
  </si>
  <si>
    <t>环陵路下穿玄武大道段积淹水改造工程</t>
  </si>
  <si>
    <t>对环陵路穿玄武大道段进行排水设施改在，增加收水井篦及紫金山山水排水通路，解决汛期道路积水问题</t>
  </si>
  <si>
    <t>宁水运管〔2021〕586号</t>
  </si>
  <si>
    <t>公厕新改建</t>
  </si>
  <si>
    <r>
      <rPr>
        <sz val="12"/>
        <rFont val="宋体"/>
        <charset val="134"/>
      </rPr>
      <t>新建</t>
    </r>
    <r>
      <rPr>
        <sz val="12"/>
        <rFont val="Times New Roman"/>
        <charset val="134"/>
      </rPr>
      <t>2</t>
    </r>
    <r>
      <rPr>
        <sz val="12"/>
        <rFont val="宋体"/>
        <charset val="134"/>
      </rPr>
      <t>座公厕</t>
    </r>
  </si>
  <si>
    <r>
      <rPr>
        <sz val="12"/>
        <rFont val="宋体"/>
        <charset val="134"/>
      </rPr>
      <t>仙居雅苑农贸市场公厕（仙居雅苑南二门旁）、仙鹤新天地停车场公厕（仙鹤新天地停车场）</t>
    </r>
  </si>
  <si>
    <r>
      <rPr>
        <sz val="12"/>
        <rFont val="宋体"/>
        <charset val="134"/>
      </rPr>
      <t>宁建审字〔</t>
    </r>
    <r>
      <rPr>
        <sz val="12"/>
        <rFont val="Times New Roman"/>
        <charset val="134"/>
      </rPr>
      <t>2022</t>
    </r>
    <r>
      <rPr>
        <sz val="12"/>
        <rFont val="宋体"/>
        <charset val="134"/>
      </rPr>
      <t>〕</t>
    </r>
    <r>
      <rPr>
        <sz val="12"/>
        <rFont val="Times New Roman"/>
        <charset val="134"/>
      </rPr>
      <t>1</t>
    </r>
    <r>
      <rPr>
        <sz val="12"/>
        <rFont val="宋体"/>
        <charset val="134"/>
      </rPr>
      <t>号</t>
    </r>
  </si>
  <si>
    <r>
      <rPr>
        <sz val="12"/>
        <rFont val="宋体"/>
        <charset val="134"/>
      </rPr>
      <t>年底完工，并投入使用</t>
    </r>
  </si>
  <si>
    <r>
      <rPr>
        <sz val="12"/>
        <rFont val="宋体"/>
        <charset val="134"/>
      </rPr>
      <t>区城管局</t>
    </r>
  </si>
  <si>
    <t>公共交通设施建设</t>
  </si>
  <si>
    <r>
      <rPr>
        <sz val="12"/>
        <rFont val="宋体"/>
        <charset val="134"/>
      </rPr>
      <t>十三中锁金分校人防工程</t>
    </r>
  </si>
  <si>
    <r>
      <rPr>
        <sz val="12"/>
        <rFont val="宋体"/>
        <charset val="134"/>
      </rPr>
      <t>玄武区十三中锁金分校操场地下</t>
    </r>
    <r>
      <rPr>
        <sz val="12"/>
        <rFont val="Times New Roman"/>
        <charset val="134"/>
      </rPr>
      <t>,</t>
    </r>
    <r>
      <rPr>
        <sz val="12"/>
        <rFont val="宋体"/>
        <charset val="134"/>
      </rPr>
      <t>建筑面积约</t>
    </r>
    <r>
      <rPr>
        <sz val="12"/>
        <rFont val="Times New Roman"/>
        <charset val="134"/>
      </rPr>
      <t>11113</t>
    </r>
    <r>
      <rPr>
        <sz val="12"/>
        <rFont val="宋体"/>
        <charset val="134"/>
      </rPr>
      <t>平方米，停车位</t>
    </r>
    <r>
      <rPr>
        <sz val="12"/>
        <rFont val="Times New Roman"/>
        <charset val="134"/>
      </rPr>
      <t>250</t>
    </r>
    <r>
      <rPr>
        <sz val="12"/>
        <rFont val="宋体"/>
        <charset val="134"/>
      </rPr>
      <t>个</t>
    </r>
  </si>
  <si>
    <t>2019-2023</t>
  </si>
  <si>
    <r>
      <rPr>
        <sz val="12"/>
        <rFont val="宋体"/>
        <charset val="134"/>
      </rPr>
      <t>宁发改投资字〔</t>
    </r>
    <r>
      <rPr>
        <sz val="12"/>
        <rFont val="Times New Roman"/>
        <charset val="134"/>
      </rPr>
      <t>2019</t>
    </r>
    <r>
      <rPr>
        <sz val="12"/>
        <rFont val="宋体"/>
        <charset val="134"/>
      </rPr>
      <t>〕</t>
    </r>
    <r>
      <rPr>
        <sz val="12"/>
        <rFont val="Times New Roman"/>
        <charset val="134"/>
      </rPr>
      <t>399</t>
    </r>
    <r>
      <rPr>
        <sz val="12"/>
        <rFont val="宋体"/>
        <charset val="134"/>
      </rPr>
      <t>号</t>
    </r>
  </si>
  <si>
    <r>
      <rPr>
        <sz val="12"/>
        <rFont val="宋体"/>
        <charset val="134"/>
      </rPr>
      <t>竣工验收</t>
    </r>
  </si>
  <si>
    <r>
      <rPr>
        <sz val="12"/>
        <rFont val="宋体"/>
        <charset val="134"/>
      </rPr>
      <t>市人防办
区人防办</t>
    </r>
  </si>
  <si>
    <r>
      <rPr>
        <sz val="11"/>
        <rFont val="宋体"/>
        <charset val="134"/>
      </rPr>
      <t>锁金村街道办事处</t>
    </r>
  </si>
  <si>
    <r>
      <rPr>
        <sz val="12"/>
        <rFont val="宋体"/>
        <charset val="134"/>
      </rPr>
      <t>月苑片区人防工程</t>
    </r>
  </si>
  <si>
    <r>
      <rPr>
        <sz val="12"/>
        <rFont val="宋体"/>
        <charset val="134"/>
      </rPr>
      <t>玄武区体育活动中心和月苑南路下方</t>
    </r>
    <r>
      <rPr>
        <sz val="12"/>
        <rFont val="Times New Roman"/>
        <charset val="134"/>
      </rPr>
      <t>,</t>
    </r>
    <r>
      <rPr>
        <sz val="12"/>
        <rFont val="宋体"/>
        <charset val="134"/>
      </rPr>
      <t>建筑面积约</t>
    </r>
    <r>
      <rPr>
        <sz val="12"/>
        <rFont val="Times New Roman"/>
        <charset val="134"/>
      </rPr>
      <t>23500</t>
    </r>
    <r>
      <rPr>
        <sz val="12"/>
        <rFont val="宋体"/>
        <charset val="134"/>
      </rPr>
      <t>平方米，停车位约</t>
    </r>
    <r>
      <rPr>
        <sz val="12"/>
        <rFont val="Times New Roman"/>
        <charset val="134"/>
      </rPr>
      <t>440</t>
    </r>
    <r>
      <rPr>
        <sz val="12"/>
        <rFont val="宋体"/>
        <charset val="134"/>
      </rPr>
      <t>个</t>
    </r>
  </si>
  <si>
    <t>2021-2024</t>
  </si>
  <si>
    <r>
      <rPr>
        <sz val="12"/>
        <rFont val="宋体"/>
        <charset val="134"/>
      </rPr>
      <t>宁发改投资字〔</t>
    </r>
    <r>
      <rPr>
        <sz val="12"/>
        <rFont val="Times New Roman"/>
        <charset val="134"/>
      </rPr>
      <t>2020</t>
    </r>
    <r>
      <rPr>
        <sz val="12"/>
        <rFont val="宋体"/>
        <charset val="134"/>
      </rPr>
      <t>〕</t>
    </r>
    <r>
      <rPr>
        <sz val="12"/>
        <rFont val="Times New Roman"/>
        <charset val="134"/>
      </rPr>
      <t>305</t>
    </r>
    <r>
      <rPr>
        <sz val="12"/>
        <rFont val="宋体"/>
        <charset val="134"/>
      </rPr>
      <t>号</t>
    </r>
  </si>
  <si>
    <r>
      <rPr>
        <sz val="12"/>
        <rFont val="宋体"/>
        <charset val="134"/>
      </rPr>
      <t>完成基坑支护、桩基施工，开展土方外运</t>
    </r>
  </si>
  <si>
    <r>
      <rPr>
        <sz val="12"/>
        <rFont val="宋体"/>
        <charset val="134"/>
      </rPr>
      <t>市人防办</t>
    </r>
    <r>
      <rPr>
        <sz val="12"/>
        <rFont val="Times New Roman"/>
        <charset val="134"/>
      </rPr>
      <t xml:space="preserve">  </t>
    </r>
  </si>
  <si>
    <r>
      <rPr>
        <sz val="11"/>
        <rFont val="宋体"/>
        <charset val="134"/>
      </rPr>
      <t>区城建集团
红山街道办事处</t>
    </r>
  </si>
  <si>
    <r>
      <rPr>
        <sz val="12"/>
        <rFont val="宋体"/>
        <charset val="134"/>
      </rPr>
      <t>汇景佳园小区西侧边坡地质灾害治理</t>
    </r>
  </si>
  <si>
    <r>
      <rPr>
        <sz val="12"/>
        <rFont val="宋体"/>
        <charset val="134"/>
      </rPr>
      <t>对坡体表面进行清坡整理，新建挡墙、排水设施</t>
    </r>
  </si>
  <si>
    <t>玄武湖街道办事处</t>
  </si>
  <si>
    <t>区计划</t>
  </si>
  <si>
    <r>
      <rPr>
        <sz val="12"/>
        <rFont val="宋体"/>
        <charset val="134"/>
      </rPr>
      <t>韵致居小区东侧边坡地质灾害治理</t>
    </r>
  </si>
  <si>
    <t>铁管委</t>
  </si>
  <si>
    <t>皮研所周边环境整治工程</t>
  </si>
  <si>
    <t>周边环境提档升级</t>
  </si>
  <si>
    <r>
      <rPr>
        <sz val="12"/>
        <rFont val="宋体"/>
        <charset val="134"/>
      </rPr>
      <t>南京市玄武区红山消防救援站</t>
    </r>
  </si>
  <si>
    <r>
      <rPr>
        <sz val="12"/>
        <rFont val="宋体"/>
        <charset val="134"/>
      </rPr>
      <t>项目总用地面积约</t>
    </r>
    <r>
      <rPr>
        <sz val="12"/>
        <rFont val="Times New Roman"/>
        <charset val="134"/>
      </rPr>
      <t>4709.02</t>
    </r>
    <r>
      <rPr>
        <sz val="12"/>
        <rFont val="宋体"/>
        <charset val="134"/>
      </rPr>
      <t>平方米，总建筑面积</t>
    </r>
    <r>
      <rPr>
        <sz val="12"/>
        <rFont val="Times New Roman"/>
        <charset val="134"/>
      </rPr>
      <t>2457.20</t>
    </r>
    <r>
      <rPr>
        <sz val="12"/>
        <rFont val="宋体"/>
        <charset val="134"/>
      </rPr>
      <t>平方米，包含业务用房</t>
    </r>
    <r>
      <rPr>
        <sz val="12"/>
        <rFont val="Times New Roman"/>
        <charset val="134"/>
      </rPr>
      <t>1294.92</t>
    </r>
    <r>
      <rPr>
        <sz val="12"/>
        <rFont val="宋体"/>
        <charset val="134"/>
      </rPr>
      <t>平方米，业务附属用房</t>
    </r>
    <r>
      <rPr>
        <sz val="12"/>
        <rFont val="Times New Roman"/>
        <charset val="134"/>
      </rPr>
      <t>585.37</t>
    </r>
    <r>
      <rPr>
        <sz val="12"/>
        <rFont val="宋体"/>
        <charset val="134"/>
      </rPr>
      <t>平方米，辅助用房</t>
    </r>
    <r>
      <rPr>
        <sz val="12"/>
        <rFont val="Times New Roman"/>
        <charset val="134"/>
      </rPr>
      <t>576.91</t>
    </r>
    <r>
      <rPr>
        <sz val="12"/>
        <rFont val="宋体"/>
        <charset val="134"/>
      </rPr>
      <t>平方米。容积率</t>
    </r>
    <r>
      <rPr>
        <sz val="12"/>
        <rFont val="Times New Roman"/>
        <charset val="134"/>
      </rPr>
      <t>0.52</t>
    </r>
    <r>
      <rPr>
        <sz val="12"/>
        <rFont val="宋体"/>
        <charset val="134"/>
      </rPr>
      <t>。建设内容包括消防执勤楼、训练塔、门卫土建、安装、装修及室外配套工程等，项目位于玄武区墨香路与尧红路交叉口东北侧、紫金墨香苑东南侧</t>
    </r>
  </si>
  <si>
    <r>
      <rPr>
        <sz val="12"/>
        <rFont val="宋体"/>
        <charset val="134"/>
      </rPr>
      <t>可研阶段</t>
    </r>
  </si>
  <si>
    <r>
      <rPr>
        <sz val="12"/>
        <color theme="1"/>
        <rFont val="宋体"/>
        <charset val="134"/>
      </rPr>
      <t>尚塘村</t>
    </r>
    <r>
      <rPr>
        <sz val="12"/>
        <rFont val="Times New Roman"/>
        <charset val="134"/>
      </rPr>
      <t>10kv</t>
    </r>
    <r>
      <rPr>
        <sz val="12"/>
        <color theme="1"/>
        <rFont val="宋体"/>
        <charset val="134"/>
      </rPr>
      <t>开关站</t>
    </r>
  </si>
  <si>
    <r>
      <rPr>
        <sz val="12"/>
        <rFont val="宋体"/>
        <charset val="134"/>
      </rPr>
      <t>红山南路以南、地铁</t>
    </r>
    <r>
      <rPr>
        <sz val="12"/>
        <rFont val="Times New Roman"/>
        <charset val="134"/>
      </rPr>
      <t>9</t>
    </r>
    <r>
      <rPr>
        <sz val="12"/>
        <rFont val="宋体"/>
        <charset val="134"/>
      </rPr>
      <t>号线车辆段以东、墨香路以西的夹角处</t>
    </r>
    <r>
      <rPr>
        <sz val="12"/>
        <rFont val="Times New Roman"/>
        <charset val="134"/>
      </rPr>
      <t>,</t>
    </r>
    <r>
      <rPr>
        <sz val="12"/>
        <rFont val="宋体"/>
        <charset val="134"/>
      </rPr>
      <t>拟新建尚塘村</t>
    </r>
    <r>
      <rPr>
        <sz val="12"/>
        <rFont val="Times New Roman"/>
        <charset val="134"/>
      </rPr>
      <t>10</t>
    </r>
    <r>
      <rPr>
        <sz val="12"/>
        <rFont val="宋体"/>
        <charset val="134"/>
      </rPr>
      <t>千伏开关站</t>
    </r>
  </si>
  <si>
    <r>
      <rPr>
        <sz val="12"/>
        <rFont val="宋体"/>
        <charset val="134"/>
      </rPr>
      <t>华飞变电站</t>
    </r>
  </si>
  <si>
    <r>
      <rPr>
        <sz val="12"/>
        <rFont val="宋体"/>
        <charset val="134"/>
      </rPr>
      <t>华飞路与恒嘉路交叉口东南象限</t>
    </r>
    <r>
      <rPr>
        <sz val="12"/>
        <rFont val="Times New Roman"/>
        <charset val="134"/>
      </rPr>
      <t>,</t>
    </r>
    <r>
      <rPr>
        <sz val="12"/>
        <rFont val="宋体"/>
        <charset val="134"/>
      </rPr>
      <t>拟新建变电站厂房、站区电缆沟、给排水、绿化、道路及防洪设施等</t>
    </r>
  </si>
  <si>
    <t>四</t>
  </si>
  <si>
    <t>城市更新</t>
  </si>
  <si>
    <t>街巷整治</t>
  </si>
  <si>
    <r>
      <rPr>
        <sz val="12"/>
        <rFont val="宋体"/>
        <charset val="134"/>
      </rPr>
      <t>紫玄巷</t>
    </r>
  </si>
  <si>
    <r>
      <rPr>
        <sz val="12"/>
        <rFont val="宋体"/>
        <charset val="134"/>
      </rPr>
      <t>南起板仓街，北至板仓街</t>
    </r>
    <r>
      <rPr>
        <sz val="12"/>
        <rFont val="Times New Roman"/>
        <charset val="134"/>
      </rPr>
      <t>130</t>
    </r>
    <r>
      <rPr>
        <sz val="12"/>
        <rFont val="宋体"/>
        <charset val="134"/>
      </rPr>
      <t>号小区，长约</t>
    </r>
    <r>
      <rPr>
        <sz val="12"/>
        <rFont val="Times New Roman"/>
        <charset val="134"/>
      </rPr>
      <t>300</t>
    </r>
    <r>
      <rPr>
        <sz val="12"/>
        <rFont val="宋体"/>
        <charset val="134"/>
      </rPr>
      <t>米，宽约</t>
    </r>
    <r>
      <rPr>
        <sz val="12"/>
        <rFont val="Times New Roman"/>
        <charset val="134"/>
      </rPr>
      <t>6</t>
    </r>
    <r>
      <rPr>
        <sz val="12"/>
        <rFont val="宋体"/>
        <charset val="134"/>
      </rPr>
      <t>米主要建设内容：道路病害处理，新增雨污水管网，修缮道路两侧围墙，同步完善排水、绿化、路灯、交通工程等附属配套设施</t>
    </r>
  </si>
  <si>
    <r>
      <rPr>
        <sz val="12"/>
        <rFont val="宋体"/>
        <charset val="134"/>
      </rPr>
      <t>玄建字〔</t>
    </r>
    <r>
      <rPr>
        <sz val="12"/>
        <rFont val="Times New Roman"/>
        <charset val="134"/>
      </rPr>
      <t>2022</t>
    </r>
    <r>
      <rPr>
        <sz val="12"/>
        <rFont val="宋体"/>
        <charset val="134"/>
      </rPr>
      <t>〕</t>
    </r>
    <r>
      <rPr>
        <sz val="12"/>
        <rFont val="Times New Roman"/>
        <charset val="134"/>
      </rPr>
      <t>5</t>
    </r>
    <r>
      <rPr>
        <sz val="12"/>
        <rFont val="宋体"/>
        <charset val="134"/>
      </rPr>
      <t>号</t>
    </r>
  </si>
  <si>
    <t>锁金村街道办事处
区城建集团</t>
  </si>
  <si>
    <t>公共空间环境品质提升</t>
  </si>
  <si>
    <r>
      <rPr>
        <sz val="12"/>
        <rFont val="宋体"/>
        <charset val="134"/>
      </rPr>
      <t>玄武区香林寺沟片区环境综合整治工程</t>
    </r>
  </si>
  <si>
    <r>
      <rPr>
        <sz val="12"/>
        <rFont val="宋体"/>
        <charset val="134"/>
      </rPr>
      <t>玄武区梅园新村街道，北至农场巷南至北安门街。工程总投资估算</t>
    </r>
    <r>
      <rPr>
        <sz val="12"/>
        <rFont val="Times New Roman"/>
        <charset val="134"/>
      </rPr>
      <t>123450</t>
    </r>
    <r>
      <rPr>
        <sz val="12"/>
        <rFont val="宋体"/>
        <charset val="134"/>
      </rPr>
      <t>万元，其中前期征收</t>
    </r>
    <r>
      <rPr>
        <sz val="12"/>
        <rFont val="Times New Roman"/>
        <charset val="134"/>
      </rPr>
      <t>110000</t>
    </r>
    <r>
      <rPr>
        <sz val="12"/>
        <rFont val="宋体"/>
        <charset val="134"/>
      </rPr>
      <t>万元，工程建设</t>
    </r>
    <r>
      <rPr>
        <sz val="12"/>
        <rFont val="Times New Roman"/>
        <charset val="134"/>
      </rPr>
      <t>13450</t>
    </r>
    <r>
      <rPr>
        <sz val="12"/>
        <rFont val="宋体"/>
        <charset val="134"/>
      </rPr>
      <t>万元。实施内容：前期征收拆迁后，实施河道岸线景观建设、道路整治、绿地建设、建筑立面整治等。</t>
    </r>
  </si>
  <si>
    <t>2019-2022</t>
  </si>
  <si>
    <r>
      <rPr>
        <sz val="12"/>
        <rFont val="宋体"/>
        <charset val="134"/>
      </rPr>
      <t>宁建审字〔</t>
    </r>
    <r>
      <rPr>
        <sz val="12"/>
        <rFont val="Times New Roman"/>
        <charset val="134"/>
      </rPr>
      <t>2018</t>
    </r>
    <r>
      <rPr>
        <sz val="12"/>
        <rFont val="宋体"/>
        <charset val="134"/>
      </rPr>
      <t>〕</t>
    </r>
    <r>
      <rPr>
        <sz val="12"/>
        <rFont val="Times New Roman"/>
        <charset val="134"/>
      </rPr>
      <t>535</t>
    </r>
    <r>
      <rPr>
        <sz val="12"/>
        <rFont val="宋体"/>
        <charset val="134"/>
      </rPr>
      <t>号</t>
    </r>
  </si>
  <si>
    <t>2019.7.1</t>
  </si>
  <si>
    <r>
      <rPr>
        <sz val="12"/>
        <rFont val="宋体"/>
        <charset val="134"/>
      </rPr>
      <t xml:space="preserve">在征收完成的基础上完成香林寺路及香林寺沟路两条支路建设；待考古发掘完毕后，按文物主管部门要求完成北安门遗址区域绿地建设。
</t>
    </r>
  </si>
  <si>
    <t>小型城市客厅建设</t>
  </si>
  <si>
    <r>
      <rPr>
        <sz val="12"/>
        <rFont val="宋体"/>
        <charset val="134"/>
      </rPr>
      <t>小型城市客厅建设</t>
    </r>
  </si>
  <si>
    <r>
      <rPr>
        <sz val="12"/>
        <rFont val="宋体"/>
        <charset val="134"/>
      </rPr>
      <t>通过新建、改建、联合挂牌等方式完成</t>
    </r>
    <r>
      <rPr>
        <sz val="12"/>
        <rFont val="Times New Roman"/>
        <charset val="134"/>
      </rPr>
      <t>3</t>
    </r>
    <r>
      <rPr>
        <sz val="12"/>
        <rFont val="宋体"/>
        <charset val="134"/>
      </rPr>
      <t>处小型城市客厅设置</t>
    </r>
  </si>
  <si>
    <t>各有关单位</t>
  </si>
  <si>
    <r>
      <rPr>
        <sz val="12"/>
        <rFont val="宋体"/>
        <charset val="134"/>
      </rPr>
      <t>自筹资金，按政策，完成后市补贴
市对区考核项目</t>
    </r>
  </si>
  <si>
    <t>五</t>
  </si>
  <si>
    <t>安居保障建设</t>
  </si>
  <si>
    <t>老旧小区改造</t>
  </si>
  <si>
    <t>37</t>
  </si>
  <si>
    <r>
      <rPr>
        <sz val="12"/>
        <rFont val="宋体"/>
        <charset val="134"/>
      </rPr>
      <t>玄武区老旧小区改造</t>
    </r>
  </si>
  <si>
    <r>
      <rPr>
        <sz val="12"/>
        <rFont val="宋体"/>
        <charset val="134"/>
      </rPr>
      <t>玄武区</t>
    </r>
    <r>
      <rPr>
        <sz val="12"/>
        <rFont val="Times New Roman"/>
        <charset val="134"/>
      </rPr>
      <t>11</t>
    </r>
    <r>
      <rPr>
        <sz val="12"/>
        <rFont val="宋体"/>
        <charset val="134"/>
      </rPr>
      <t>个老旧小区改造，</t>
    </r>
    <r>
      <rPr>
        <sz val="12"/>
        <rFont val="Times New Roman"/>
        <charset val="134"/>
      </rPr>
      <t>138</t>
    </r>
    <r>
      <rPr>
        <sz val="12"/>
        <rFont val="宋体"/>
        <charset val="134"/>
      </rPr>
      <t>栋，面积</t>
    </r>
    <r>
      <rPr>
        <sz val="12"/>
        <rFont val="Times New Roman"/>
        <charset val="134"/>
      </rPr>
      <t>43.278</t>
    </r>
    <r>
      <rPr>
        <sz val="12"/>
        <rFont val="宋体"/>
        <charset val="134"/>
      </rPr>
      <t>万平方米，</t>
    </r>
    <r>
      <rPr>
        <sz val="12"/>
        <rFont val="Times New Roman"/>
        <charset val="134"/>
      </rPr>
      <t>5656</t>
    </r>
    <r>
      <rPr>
        <sz val="12"/>
        <rFont val="宋体"/>
        <charset val="134"/>
      </rPr>
      <t>户。</t>
    </r>
  </si>
  <si>
    <t>区房产局</t>
  </si>
  <si>
    <t>区城建集团</t>
  </si>
  <si>
    <r>
      <rPr>
        <sz val="12"/>
        <rFont val="宋体"/>
        <charset val="134"/>
      </rPr>
      <t>详见附表</t>
    </r>
    <r>
      <rPr>
        <sz val="12"/>
        <rFont val="Times New Roman"/>
        <charset val="134"/>
      </rPr>
      <t>1</t>
    </r>
  </si>
  <si>
    <t>危旧房改造</t>
  </si>
  <si>
    <r>
      <rPr>
        <sz val="12"/>
        <rFont val="宋体"/>
        <charset val="134"/>
      </rPr>
      <t>卫巷片区危旧房改造</t>
    </r>
  </si>
  <si>
    <r>
      <rPr>
        <sz val="12"/>
        <rFont val="宋体"/>
        <charset val="134"/>
      </rPr>
      <t>北至香居美苑小区，南至卫巷，西至丹凤新寓东区，东至卫巷</t>
    </r>
    <r>
      <rPr>
        <sz val="12"/>
        <rFont val="Times New Roman"/>
        <charset val="134"/>
      </rPr>
      <t>2</t>
    </r>
    <r>
      <rPr>
        <sz val="12"/>
        <rFont val="宋体"/>
        <charset val="134"/>
      </rPr>
      <t>号院。为续建项目，片区采取翻建方式实施，共有危旧房</t>
    </r>
    <r>
      <rPr>
        <sz val="12"/>
        <rFont val="Times New Roman"/>
        <charset val="134"/>
      </rPr>
      <t>10</t>
    </r>
    <r>
      <rPr>
        <sz val="12"/>
        <rFont val="宋体"/>
        <charset val="134"/>
      </rPr>
      <t>幢，居民</t>
    </r>
    <r>
      <rPr>
        <sz val="12"/>
        <rFont val="Times New Roman"/>
        <charset val="134"/>
      </rPr>
      <t>47</t>
    </r>
    <r>
      <rPr>
        <sz val="12"/>
        <rFont val="宋体"/>
        <charset val="134"/>
      </rPr>
      <t>户，面积</t>
    </r>
    <r>
      <rPr>
        <sz val="12"/>
        <rFont val="Times New Roman"/>
        <charset val="134"/>
      </rPr>
      <t>2640</t>
    </r>
    <r>
      <rPr>
        <sz val="12"/>
        <rFont val="宋体"/>
        <charset val="134"/>
      </rPr>
      <t>平方米</t>
    </r>
  </si>
  <si>
    <r>
      <rPr>
        <sz val="12"/>
        <rFont val="宋体"/>
        <charset val="134"/>
      </rPr>
      <t>玄发改备〔</t>
    </r>
    <r>
      <rPr>
        <sz val="12"/>
        <rFont val="Times New Roman"/>
        <charset val="134"/>
      </rPr>
      <t>2020</t>
    </r>
    <r>
      <rPr>
        <sz val="12"/>
        <rFont val="宋体"/>
        <charset val="134"/>
      </rPr>
      <t>〕</t>
    </r>
    <r>
      <rPr>
        <sz val="12"/>
        <rFont val="Times New Roman"/>
        <charset val="134"/>
      </rPr>
      <t>3</t>
    </r>
    <r>
      <rPr>
        <sz val="12"/>
        <rFont val="宋体"/>
        <charset val="134"/>
      </rPr>
      <t>号</t>
    </r>
  </si>
  <si>
    <r>
      <rPr>
        <sz val="12"/>
        <rFont val="Times New Roman"/>
        <charset val="134"/>
      </rPr>
      <t>2021</t>
    </r>
    <r>
      <rPr>
        <sz val="12"/>
        <rFont val="宋体"/>
        <charset val="134"/>
      </rPr>
      <t>年</t>
    </r>
  </si>
  <si>
    <t>区房产局
新街口街道办事处</t>
  </si>
  <si>
    <r>
      <rPr>
        <sz val="12"/>
        <rFont val="宋体"/>
        <charset val="134"/>
      </rPr>
      <t>区房产经营有限公司</t>
    </r>
  </si>
  <si>
    <t>保障房建设</t>
  </si>
  <si>
    <r>
      <rPr>
        <sz val="12"/>
        <rFont val="宋体"/>
        <charset val="134"/>
      </rPr>
      <t>仙鹤门保障房</t>
    </r>
  </si>
  <si>
    <r>
      <rPr>
        <sz val="12"/>
        <rFont val="宋体"/>
        <charset val="134"/>
      </rPr>
      <t>仙鹤门二号路以西，文枢西路以北，仙居华庭以东，行知实验幼儿园以南，不含已建幼儿园用地和拟与南京军区空军后勤部司令部置换用地，拟建保障性住房。建设房屋总建筑面积约</t>
    </r>
    <r>
      <rPr>
        <sz val="12"/>
        <rFont val="Times New Roman"/>
        <charset val="134"/>
      </rPr>
      <t>2.1</t>
    </r>
    <r>
      <rPr>
        <sz val="12"/>
        <rFont val="宋体"/>
        <charset val="134"/>
      </rPr>
      <t>万平方米及套数约</t>
    </r>
    <r>
      <rPr>
        <sz val="12"/>
        <rFont val="Times New Roman"/>
        <charset val="134"/>
      </rPr>
      <t>140</t>
    </r>
    <r>
      <rPr>
        <sz val="12"/>
        <rFont val="宋体"/>
        <charset val="134"/>
      </rPr>
      <t>套；地下两层，约</t>
    </r>
    <r>
      <rPr>
        <sz val="12"/>
        <rFont val="Times New Roman"/>
        <charset val="134"/>
      </rPr>
      <t>160</t>
    </r>
    <r>
      <rPr>
        <sz val="12"/>
        <rFont val="宋体"/>
        <charset val="134"/>
      </rPr>
      <t>停车位</t>
    </r>
  </si>
  <si>
    <r>
      <rPr>
        <sz val="12"/>
        <rFont val="宋体"/>
        <charset val="134"/>
      </rPr>
      <t>区房产局</t>
    </r>
  </si>
  <si>
    <r>
      <rPr>
        <sz val="12"/>
        <rFont val="宋体"/>
        <charset val="134"/>
      </rPr>
      <t>区城建集团
区文旅集团</t>
    </r>
  </si>
  <si>
    <t>租赁房建设</t>
  </si>
  <si>
    <r>
      <rPr>
        <sz val="12"/>
        <rFont val="宋体"/>
        <charset val="134"/>
      </rPr>
      <t>徐庄二期聚才公寓</t>
    </r>
  </si>
  <si>
    <r>
      <rPr>
        <sz val="12"/>
        <rFont val="宋体"/>
        <charset val="134"/>
      </rPr>
      <t>徐庄二期聚智园北侧，东至防护绿地，南至聚智园，西至经一路，建设总建筑面积约</t>
    </r>
    <r>
      <rPr>
        <sz val="12"/>
        <rFont val="Times New Roman"/>
        <charset val="134"/>
      </rPr>
      <t>5.1</t>
    </r>
    <r>
      <rPr>
        <sz val="12"/>
        <rFont val="宋体"/>
        <charset val="134"/>
      </rPr>
      <t>万㎡（地上</t>
    </r>
    <r>
      <rPr>
        <sz val="12"/>
        <rFont val="Times New Roman"/>
        <charset val="134"/>
      </rPr>
      <t>4.3</t>
    </r>
    <r>
      <rPr>
        <sz val="12"/>
        <rFont val="宋体"/>
        <charset val="134"/>
      </rPr>
      <t>万㎡，地下</t>
    </r>
    <r>
      <rPr>
        <sz val="12"/>
        <rFont val="Times New Roman"/>
        <charset val="134"/>
      </rPr>
      <t>0.8</t>
    </r>
    <r>
      <rPr>
        <sz val="12"/>
        <rFont val="宋体"/>
        <charset val="134"/>
      </rPr>
      <t>万㎡）单身职工公寓</t>
    </r>
  </si>
  <si>
    <r>
      <rPr>
        <sz val="12"/>
        <rFont val="宋体"/>
        <charset val="134"/>
      </rPr>
      <t>与东南集团联合开发</t>
    </r>
  </si>
  <si>
    <t>徐庄高新区</t>
  </si>
  <si>
    <r>
      <rPr>
        <sz val="16"/>
        <rFont val="方正书宋简体"/>
        <charset val="134"/>
      </rPr>
      <t xml:space="preserve"> </t>
    </r>
    <r>
      <rPr>
        <sz val="20"/>
        <rFont val="方正书宋简体"/>
        <charset val="134"/>
      </rPr>
      <t xml:space="preserve">附件1 </t>
    </r>
    <r>
      <rPr>
        <sz val="20"/>
        <rFont val="Times New Roman"/>
        <charset val="134"/>
      </rPr>
      <t xml:space="preserve">  </t>
    </r>
    <r>
      <rPr>
        <sz val="18"/>
        <rFont val="Times New Roman"/>
        <charset val="134"/>
      </rPr>
      <t xml:space="preserve">                                                                                                                                            
                                                                                                                                                               </t>
    </r>
    <r>
      <rPr>
        <sz val="26"/>
        <rFont val="Times New Roman"/>
        <charset val="134"/>
      </rPr>
      <t>2022</t>
    </r>
    <r>
      <rPr>
        <sz val="26"/>
        <rFont val="方正小标宋_GBK"/>
        <charset val="134"/>
      </rPr>
      <t>年玄武区小区改造</t>
    </r>
  </si>
  <si>
    <t>序号</t>
  </si>
  <si>
    <t>项目名称</t>
  </si>
  <si>
    <t>项目类别</t>
  </si>
  <si>
    <t>建设地点、规模及内容</t>
  </si>
  <si>
    <t>建设
年限</t>
  </si>
  <si>
    <t>总投资
（万元）</t>
  </si>
  <si>
    <t>立项文号</t>
  </si>
  <si>
    <t>计划
开工时间</t>
  </si>
  <si>
    <t>至2021年年底累计完成投资（对应工程量，非财务发生数）</t>
  </si>
  <si>
    <t>2022年
形象进度</t>
  </si>
  <si>
    <t>2022年计划投资
（万元）</t>
  </si>
  <si>
    <t>2022年投资构成（万元）</t>
  </si>
  <si>
    <t>责任
单位</t>
  </si>
  <si>
    <t>实施单位</t>
  </si>
  <si>
    <t>备注</t>
  </si>
  <si>
    <t>征地拆迁费用</t>
  </si>
  <si>
    <t>工程建设费用</t>
  </si>
  <si>
    <t>合计</t>
  </si>
  <si>
    <t>国省
补助</t>
  </si>
  <si>
    <t>市级财政</t>
  </si>
  <si>
    <t>市级国有企业自筹</t>
  </si>
  <si>
    <t>区（园区）自筹</t>
  </si>
  <si>
    <t>社会投资</t>
  </si>
  <si>
    <t>其他</t>
  </si>
  <si>
    <t>市城建
资金</t>
  </si>
  <si>
    <t>市其他
专项</t>
  </si>
  <si>
    <t>平台
板块</t>
  </si>
  <si>
    <t>区级
财政</t>
  </si>
  <si>
    <t>区企业
自筹</t>
  </si>
  <si>
    <r>
      <rPr>
        <sz val="12"/>
        <rFont val="方正楷体简体"/>
        <charset val="134"/>
      </rPr>
      <t>玄武区雍园</t>
    </r>
    <r>
      <rPr>
        <sz val="12"/>
        <rFont val="Times New Roman"/>
        <charset val="134"/>
      </rPr>
      <t>41</t>
    </r>
    <r>
      <rPr>
        <sz val="12"/>
        <rFont val="方正楷体简体"/>
        <charset val="134"/>
      </rPr>
      <t>号老旧小区改造</t>
    </r>
  </si>
  <si>
    <r>
      <rPr>
        <sz val="12"/>
        <rFont val="方正楷体简体"/>
        <charset val="134"/>
      </rPr>
      <t>雍园</t>
    </r>
    <r>
      <rPr>
        <sz val="12"/>
        <rFont val="Times New Roman"/>
        <charset val="134"/>
      </rPr>
      <t>41</t>
    </r>
    <r>
      <rPr>
        <sz val="12"/>
        <rFont val="方正楷体简体"/>
        <charset val="134"/>
      </rPr>
      <t>号（共计</t>
    </r>
    <r>
      <rPr>
        <sz val="12"/>
        <rFont val="Times New Roman"/>
        <charset val="134"/>
      </rPr>
      <t>5</t>
    </r>
    <r>
      <rPr>
        <sz val="12"/>
        <rFont val="方正楷体简体"/>
        <charset val="134"/>
      </rPr>
      <t>栋房屋，建筑面积约</t>
    </r>
    <r>
      <rPr>
        <sz val="12"/>
        <rFont val="Times New Roman"/>
        <charset val="134"/>
      </rPr>
      <t>1.72</t>
    </r>
    <r>
      <rPr>
        <sz val="12"/>
        <rFont val="方正楷体简体"/>
        <charset val="134"/>
      </rPr>
      <t>万平方米）主要建设内容为：在拆违拆破的基础上，修缮屋面防水、小区道路病害整治、清疏小区管网、完善绿化、路灯、安防等配套设施等。</t>
    </r>
  </si>
  <si>
    <r>
      <rPr>
        <sz val="12"/>
        <rFont val="方正楷体简体"/>
        <charset val="134"/>
      </rPr>
      <t>玄建字〔</t>
    </r>
    <r>
      <rPr>
        <sz val="12"/>
        <rFont val="Times New Roman"/>
        <charset val="134"/>
      </rPr>
      <t>2021</t>
    </r>
    <r>
      <rPr>
        <sz val="12"/>
        <rFont val="方正楷体简体"/>
        <charset val="134"/>
      </rPr>
      <t>〕</t>
    </r>
    <r>
      <rPr>
        <sz val="12"/>
        <rFont val="Times New Roman"/>
        <charset val="134"/>
      </rPr>
      <t>63</t>
    </r>
    <r>
      <rPr>
        <sz val="12"/>
        <rFont val="方正楷体简体"/>
        <charset val="134"/>
      </rPr>
      <t>号</t>
    </r>
  </si>
  <si>
    <t>区房产局
梅园新村街道办事处</t>
  </si>
  <si>
    <r>
      <rPr>
        <sz val="12"/>
        <rFont val="Times New Roman"/>
        <charset val="134"/>
      </rPr>
      <t>2021</t>
    </r>
    <r>
      <rPr>
        <sz val="12"/>
        <rFont val="方正楷体简体"/>
        <charset val="134"/>
      </rPr>
      <t>年提前实施项目</t>
    </r>
  </si>
  <si>
    <r>
      <rPr>
        <sz val="12"/>
        <rFont val="方正楷体简体"/>
        <charset val="134"/>
      </rPr>
      <t>玄武区钟灵街</t>
    </r>
    <r>
      <rPr>
        <sz val="12"/>
        <rFont val="Times New Roman"/>
        <charset val="134"/>
      </rPr>
      <t>48</t>
    </r>
    <r>
      <rPr>
        <sz val="12"/>
        <rFont val="方正楷体简体"/>
        <charset val="134"/>
      </rPr>
      <t>号老旧小区改造</t>
    </r>
  </si>
  <si>
    <r>
      <rPr>
        <sz val="12"/>
        <rFont val="方正楷体简体"/>
        <charset val="134"/>
      </rPr>
      <t>钟灵街</t>
    </r>
    <r>
      <rPr>
        <sz val="12"/>
        <rFont val="Times New Roman"/>
        <charset val="134"/>
      </rPr>
      <t>48</t>
    </r>
    <r>
      <rPr>
        <sz val="12"/>
        <rFont val="方正楷体简体"/>
        <charset val="134"/>
      </rPr>
      <t>号（共计</t>
    </r>
    <r>
      <rPr>
        <sz val="12"/>
        <rFont val="Times New Roman"/>
        <charset val="134"/>
      </rPr>
      <t>51</t>
    </r>
    <r>
      <rPr>
        <sz val="12"/>
        <rFont val="方正楷体简体"/>
        <charset val="134"/>
      </rPr>
      <t>栋房屋，建筑面积约</t>
    </r>
    <r>
      <rPr>
        <sz val="12"/>
        <rFont val="Times New Roman"/>
        <charset val="134"/>
      </rPr>
      <t>9.03</t>
    </r>
    <r>
      <rPr>
        <sz val="12"/>
        <rFont val="方正楷体简体"/>
        <charset val="134"/>
      </rPr>
      <t>万平方米）主要建设内容为：在拆违拆破的基础上，修缮屋面防水、小区道路病害整治、清疏小区管网、完善绿化、路灯、安防等配套设施等。</t>
    </r>
  </si>
  <si>
    <r>
      <rPr>
        <sz val="12"/>
        <rFont val="方正楷体简体"/>
        <charset val="134"/>
      </rPr>
      <t>玄建字〔</t>
    </r>
    <r>
      <rPr>
        <sz val="12"/>
        <rFont val="Times New Roman"/>
        <charset val="134"/>
      </rPr>
      <t>2021</t>
    </r>
    <r>
      <rPr>
        <sz val="12"/>
        <rFont val="方正楷体简体"/>
        <charset val="134"/>
      </rPr>
      <t>〕</t>
    </r>
    <r>
      <rPr>
        <sz val="12"/>
        <rFont val="Times New Roman"/>
        <charset val="134"/>
      </rPr>
      <t>23</t>
    </r>
    <r>
      <rPr>
        <sz val="12"/>
        <rFont val="方正楷体简体"/>
        <charset val="134"/>
      </rPr>
      <t>号</t>
    </r>
  </si>
  <si>
    <t>区房产局
孝陵卫街道办事处</t>
  </si>
  <si>
    <r>
      <rPr>
        <sz val="12"/>
        <rFont val="Times New Roman"/>
        <charset val="134"/>
      </rPr>
      <t>2021</t>
    </r>
    <r>
      <rPr>
        <sz val="12"/>
        <rFont val="方正楷体简体"/>
        <charset val="134"/>
      </rPr>
      <t>年提前实施项目（省农科院出资</t>
    </r>
    <r>
      <rPr>
        <sz val="12"/>
        <rFont val="Times New Roman"/>
        <charset val="134"/>
      </rPr>
      <t>40%</t>
    </r>
    <r>
      <rPr>
        <sz val="12"/>
        <rFont val="方正楷体简体"/>
        <charset val="134"/>
      </rPr>
      <t>）</t>
    </r>
  </si>
  <si>
    <t>玄武区警备区公寓老旧小区改造（明故宫路18号）</t>
  </si>
  <si>
    <r>
      <rPr>
        <sz val="12"/>
        <rFont val="方正楷体简体"/>
        <charset val="134"/>
      </rPr>
      <t>警备区公寓（共计</t>
    </r>
    <r>
      <rPr>
        <sz val="12"/>
        <rFont val="Times New Roman"/>
        <charset val="134"/>
      </rPr>
      <t>11</t>
    </r>
    <r>
      <rPr>
        <sz val="12"/>
        <rFont val="方正楷体简体"/>
        <charset val="134"/>
      </rPr>
      <t>栋房屋，建筑面积约</t>
    </r>
    <r>
      <rPr>
        <sz val="12"/>
        <rFont val="Times New Roman"/>
        <charset val="134"/>
      </rPr>
      <t>2.48</t>
    </r>
    <r>
      <rPr>
        <sz val="12"/>
        <rFont val="方正楷体简体"/>
        <charset val="134"/>
      </rPr>
      <t>万平方米，户数</t>
    </r>
    <r>
      <rPr>
        <sz val="12"/>
        <rFont val="Times New Roman"/>
        <charset val="134"/>
      </rPr>
      <t>290</t>
    </r>
    <r>
      <rPr>
        <sz val="12"/>
        <rFont val="方正楷体简体"/>
        <charset val="134"/>
      </rPr>
      <t>户）主要建设内容为：在拆违拆破的基础上，修缮屋面防水、小区道路病害整治、清疏小区管网、完善绿化、路灯、安防等配套设施等。</t>
    </r>
  </si>
  <si>
    <t>估衣廊8-18号</t>
  </si>
  <si>
    <r>
      <rPr>
        <sz val="12"/>
        <rFont val="方正楷体简体"/>
        <charset val="134"/>
      </rPr>
      <t>估衣廊</t>
    </r>
    <r>
      <rPr>
        <sz val="12"/>
        <rFont val="Times New Roman"/>
        <charset val="134"/>
      </rPr>
      <t>8-18</t>
    </r>
    <r>
      <rPr>
        <sz val="12"/>
        <rFont val="方正楷体简体"/>
        <charset val="134"/>
      </rPr>
      <t>号（共计</t>
    </r>
    <r>
      <rPr>
        <sz val="12"/>
        <rFont val="Times New Roman"/>
        <charset val="134"/>
      </rPr>
      <t>5</t>
    </r>
    <r>
      <rPr>
        <sz val="12"/>
        <rFont val="方正楷体简体"/>
        <charset val="134"/>
      </rPr>
      <t>幢，建筑面积约</t>
    </r>
    <r>
      <rPr>
        <sz val="12"/>
        <rFont val="Times New Roman"/>
        <charset val="134"/>
      </rPr>
      <t>2.1</t>
    </r>
    <r>
      <rPr>
        <sz val="12"/>
        <rFont val="方正楷体简体"/>
        <charset val="134"/>
      </rPr>
      <t>万平方米，户数</t>
    </r>
    <r>
      <rPr>
        <sz val="12"/>
        <rFont val="Times New Roman"/>
        <charset val="134"/>
      </rPr>
      <t>192</t>
    </r>
    <r>
      <rPr>
        <sz val="12"/>
        <rFont val="方正楷体简体"/>
        <charset val="134"/>
      </rPr>
      <t>户）主要建设内容为：在拆违拆破的基础上，修缮屋面防水、小区道路病害整治、清疏小区管网、完善绿化、路灯、安防等配套设施等。</t>
    </r>
  </si>
  <si>
    <t>玄建字〔2022〕2号</t>
  </si>
  <si>
    <t>廊东街14号</t>
  </si>
  <si>
    <r>
      <rPr>
        <sz val="12"/>
        <rFont val="方正楷体简体"/>
        <charset val="134"/>
      </rPr>
      <t>廊东街</t>
    </r>
    <r>
      <rPr>
        <sz val="12"/>
        <rFont val="Times New Roman"/>
        <charset val="134"/>
      </rPr>
      <t>14</t>
    </r>
    <r>
      <rPr>
        <sz val="12"/>
        <rFont val="方正楷体简体"/>
        <charset val="134"/>
      </rPr>
      <t>号（共计</t>
    </r>
    <r>
      <rPr>
        <sz val="12"/>
        <rFont val="Times New Roman"/>
        <charset val="134"/>
      </rPr>
      <t>1</t>
    </r>
    <r>
      <rPr>
        <sz val="12"/>
        <rFont val="方正楷体简体"/>
        <charset val="134"/>
      </rPr>
      <t>幢，建筑面积约</t>
    </r>
    <r>
      <rPr>
        <sz val="12"/>
        <rFont val="Times New Roman"/>
        <charset val="134"/>
      </rPr>
      <t>0.288</t>
    </r>
    <r>
      <rPr>
        <sz val="12"/>
        <rFont val="方正楷体简体"/>
        <charset val="134"/>
      </rPr>
      <t>万平方米，户数</t>
    </r>
    <r>
      <rPr>
        <sz val="12"/>
        <rFont val="Times New Roman"/>
        <charset val="134"/>
      </rPr>
      <t>36</t>
    </r>
    <r>
      <rPr>
        <sz val="12"/>
        <rFont val="方正楷体简体"/>
        <charset val="134"/>
      </rPr>
      <t>户）主要建设内容为：在拆违拆破的基础上，修缮屋面防水、小区道路病害整治、清疏小区管网、完善绿化、路灯、安防等配套设施等。</t>
    </r>
  </si>
  <si>
    <t>6</t>
  </si>
  <si>
    <r>
      <rPr>
        <sz val="12"/>
        <rFont val="方正楷体简体"/>
        <charset val="134"/>
      </rPr>
      <t>后半山园</t>
    </r>
    <r>
      <rPr>
        <sz val="12"/>
        <rFont val="Times New Roman"/>
        <charset val="134"/>
      </rPr>
      <t>4</t>
    </r>
    <r>
      <rPr>
        <sz val="12"/>
        <rFont val="方正楷体简体"/>
        <charset val="134"/>
      </rPr>
      <t>号</t>
    </r>
  </si>
  <si>
    <r>
      <rPr>
        <sz val="12"/>
        <rFont val="方正楷体简体"/>
        <charset val="134"/>
      </rPr>
      <t>后半山园</t>
    </r>
    <r>
      <rPr>
        <sz val="12"/>
        <rFont val="Times New Roman"/>
        <charset val="134"/>
      </rPr>
      <t>4</t>
    </r>
    <r>
      <rPr>
        <sz val="12"/>
        <rFont val="方正楷体简体"/>
        <charset val="134"/>
      </rPr>
      <t>号（共计</t>
    </r>
    <r>
      <rPr>
        <sz val="12"/>
        <rFont val="Times New Roman"/>
        <charset val="134"/>
      </rPr>
      <t>5</t>
    </r>
    <r>
      <rPr>
        <sz val="12"/>
        <rFont val="方正楷体简体"/>
        <charset val="134"/>
      </rPr>
      <t>栋房屋，建筑面积约</t>
    </r>
    <r>
      <rPr>
        <sz val="12"/>
        <rFont val="Times New Roman"/>
        <charset val="134"/>
      </rPr>
      <t>1.02</t>
    </r>
    <r>
      <rPr>
        <sz val="12"/>
        <rFont val="方正楷体简体"/>
        <charset val="134"/>
      </rPr>
      <t>万平方米，户数</t>
    </r>
    <r>
      <rPr>
        <sz val="12"/>
        <rFont val="Times New Roman"/>
        <charset val="134"/>
      </rPr>
      <t>144</t>
    </r>
    <r>
      <rPr>
        <sz val="12"/>
        <rFont val="方正楷体简体"/>
        <charset val="134"/>
      </rPr>
      <t>户）主要建设内容为：在拆违拆破的基础上，修缮屋面防水、小区道路病害整治、清疏小区管网、完善绿化、路灯、安防等配套设施等。</t>
    </r>
  </si>
  <si>
    <t>7</t>
  </si>
  <si>
    <r>
      <rPr>
        <sz val="12"/>
        <rFont val="方正楷体简体"/>
        <charset val="134"/>
      </rPr>
      <t>中央路</t>
    </r>
    <r>
      <rPr>
        <sz val="12"/>
        <rFont val="Times New Roman"/>
        <charset val="134"/>
      </rPr>
      <t>262</t>
    </r>
    <r>
      <rPr>
        <sz val="12"/>
        <rFont val="方正楷体简体"/>
        <charset val="134"/>
      </rPr>
      <t>号</t>
    </r>
  </si>
  <si>
    <r>
      <rPr>
        <sz val="12"/>
        <rFont val="方正楷体简体"/>
        <charset val="134"/>
      </rPr>
      <t>中央路</t>
    </r>
    <r>
      <rPr>
        <sz val="12"/>
        <rFont val="Times New Roman"/>
        <charset val="134"/>
      </rPr>
      <t>262</t>
    </r>
    <r>
      <rPr>
        <sz val="12"/>
        <rFont val="方正楷体简体"/>
        <charset val="134"/>
      </rPr>
      <t>号（共计</t>
    </r>
    <r>
      <rPr>
        <sz val="12"/>
        <rFont val="Times New Roman"/>
        <charset val="134"/>
      </rPr>
      <t>5</t>
    </r>
    <r>
      <rPr>
        <sz val="12"/>
        <rFont val="方正楷体简体"/>
        <charset val="134"/>
      </rPr>
      <t>栋房屋，建筑面积约</t>
    </r>
    <r>
      <rPr>
        <sz val="12"/>
        <rFont val="Times New Roman"/>
        <charset val="134"/>
      </rPr>
      <t>1.8</t>
    </r>
    <r>
      <rPr>
        <sz val="12"/>
        <rFont val="方正楷体简体"/>
        <charset val="134"/>
      </rPr>
      <t>万平方米，户数</t>
    </r>
    <r>
      <rPr>
        <sz val="12"/>
        <rFont val="Times New Roman"/>
        <charset val="134"/>
      </rPr>
      <t>254</t>
    </r>
    <r>
      <rPr>
        <sz val="12"/>
        <rFont val="方正楷体简体"/>
        <charset val="134"/>
      </rPr>
      <t>户）主要建设内容为：在拆违拆破的基础上，修缮屋面防水、小区道路病害整治、清疏小区管网、完善绿化、路灯、安防等配套设施等。</t>
    </r>
  </si>
  <si>
    <t>区房产局
玄武门街道办事处</t>
  </si>
  <si>
    <t>8</t>
  </si>
  <si>
    <r>
      <rPr>
        <sz val="12"/>
        <rFont val="方正楷体简体"/>
        <charset val="134"/>
      </rPr>
      <t>岗子村</t>
    </r>
    <r>
      <rPr>
        <sz val="12"/>
        <rFont val="Times New Roman"/>
        <charset val="134"/>
      </rPr>
      <t>63</t>
    </r>
    <r>
      <rPr>
        <sz val="12"/>
        <rFont val="方正楷体简体"/>
        <charset val="134"/>
      </rPr>
      <t>号</t>
    </r>
    <r>
      <rPr>
        <sz val="12"/>
        <rFont val="Times New Roman"/>
        <charset val="134"/>
      </rPr>
      <t>3-4</t>
    </r>
    <r>
      <rPr>
        <sz val="12"/>
        <rFont val="方正楷体简体"/>
        <charset val="134"/>
      </rPr>
      <t>幢</t>
    </r>
  </si>
  <si>
    <r>
      <rPr>
        <sz val="12"/>
        <rFont val="方正楷体简体"/>
        <charset val="134"/>
      </rPr>
      <t>岗子村</t>
    </r>
    <r>
      <rPr>
        <sz val="12"/>
        <rFont val="Times New Roman"/>
        <charset val="134"/>
      </rPr>
      <t>63</t>
    </r>
    <r>
      <rPr>
        <sz val="12"/>
        <rFont val="方正楷体简体"/>
        <charset val="134"/>
      </rPr>
      <t>号</t>
    </r>
    <r>
      <rPr>
        <sz val="12"/>
        <rFont val="Times New Roman"/>
        <charset val="134"/>
      </rPr>
      <t>3-4</t>
    </r>
    <r>
      <rPr>
        <sz val="12"/>
        <rFont val="方正楷体简体"/>
        <charset val="134"/>
      </rPr>
      <t>幢（共</t>
    </r>
    <r>
      <rPr>
        <sz val="12"/>
        <rFont val="Times New Roman"/>
        <charset val="134"/>
      </rPr>
      <t>2</t>
    </r>
    <r>
      <rPr>
        <sz val="12"/>
        <rFont val="方正楷体简体"/>
        <charset val="134"/>
      </rPr>
      <t>栋，建筑面积约</t>
    </r>
    <r>
      <rPr>
        <sz val="12"/>
        <rFont val="Times New Roman"/>
        <charset val="134"/>
      </rPr>
      <t>0.62</t>
    </r>
    <r>
      <rPr>
        <sz val="12"/>
        <rFont val="方正楷体简体"/>
        <charset val="134"/>
      </rPr>
      <t>万平方米，户数</t>
    </r>
    <r>
      <rPr>
        <sz val="12"/>
        <rFont val="Times New Roman"/>
        <charset val="134"/>
      </rPr>
      <t>96</t>
    </r>
    <r>
      <rPr>
        <sz val="12"/>
        <rFont val="方正楷体简体"/>
        <charset val="134"/>
      </rPr>
      <t>户）主要建设内容为：在拆违拆破的基础上，修缮屋面防水、小区道路病害整治、清疏小区管网、完善绿化、路灯、安防配套设施等。</t>
    </r>
  </si>
  <si>
    <t>区房产局
锁金村街道办事处</t>
  </si>
  <si>
    <t>9</t>
  </si>
  <si>
    <t>营苑西村</t>
  </si>
  <si>
    <r>
      <rPr>
        <sz val="12"/>
        <rFont val="方正楷体简体"/>
        <charset val="134"/>
      </rPr>
      <t>营苑西村（共计</t>
    </r>
    <r>
      <rPr>
        <sz val="12"/>
        <rFont val="Times New Roman"/>
        <charset val="134"/>
      </rPr>
      <t>25</t>
    </r>
    <r>
      <rPr>
        <sz val="12"/>
        <rFont val="方正楷体简体"/>
        <charset val="134"/>
      </rPr>
      <t>栋房屋，建筑面积约</t>
    </r>
    <r>
      <rPr>
        <sz val="12"/>
        <rFont val="Times New Roman"/>
        <charset val="134"/>
      </rPr>
      <t>11.18</t>
    </r>
    <r>
      <rPr>
        <sz val="12"/>
        <rFont val="方正楷体简体"/>
        <charset val="134"/>
      </rPr>
      <t>万平方米，户数</t>
    </r>
    <r>
      <rPr>
        <sz val="12"/>
        <rFont val="Times New Roman"/>
        <charset val="134"/>
      </rPr>
      <t>1411</t>
    </r>
    <r>
      <rPr>
        <sz val="12"/>
        <rFont val="方正楷体简体"/>
        <charset val="134"/>
      </rPr>
      <t>户）主要建设内容为：在拆违拆破的基础上，修缮屋面防水、小区道路病害整治、清疏小区管网、完善绿化、路灯、安防等配套设施等。</t>
    </r>
  </si>
  <si>
    <t>区房产局
红山街道办事处</t>
  </si>
  <si>
    <t>（区级财政由铁管委承担）</t>
  </si>
  <si>
    <t>10</t>
  </si>
  <si>
    <t>营苑新寓</t>
  </si>
  <si>
    <r>
      <rPr>
        <sz val="12"/>
        <rFont val="方正楷体简体"/>
        <charset val="134"/>
      </rPr>
      <t>营苑新寓（共计</t>
    </r>
    <r>
      <rPr>
        <sz val="12"/>
        <rFont val="Times New Roman"/>
        <charset val="134"/>
      </rPr>
      <t>20</t>
    </r>
    <r>
      <rPr>
        <sz val="12"/>
        <rFont val="方正楷体简体"/>
        <charset val="134"/>
      </rPr>
      <t>栋房屋，建筑面积约</t>
    </r>
    <r>
      <rPr>
        <sz val="12"/>
        <rFont val="Times New Roman"/>
        <charset val="134"/>
      </rPr>
      <t>8.69</t>
    </r>
    <r>
      <rPr>
        <sz val="12"/>
        <rFont val="方正楷体简体"/>
        <charset val="134"/>
      </rPr>
      <t>万平方米，户数</t>
    </r>
    <r>
      <rPr>
        <sz val="12"/>
        <rFont val="Times New Roman"/>
        <charset val="134"/>
      </rPr>
      <t>1380</t>
    </r>
    <r>
      <rPr>
        <sz val="12"/>
        <rFont val="方正楷体简体"/>
        <charset val="134"/>
      </rPr>
      <t>户）主要建设内容为：在拆违拆破的基础上，修缮屋面防水、小区道路病害整治、清疏小区管网、完善绿化、路灯、安防等配套设施等。</t>
    </r>
  </si>
  <si>
    <r>
      <rPr>
        <sz val="12"/>
        <rFont val="方正楷体简体"/>
        <charset val="134"/>
      </rPr>
      <t>（区级财政由铁管委承担）</t>
    </r>
  </si>
  <si>
    <t>11</t>
  </si>
  <si>
    <t>营苑东村</t>
  </si>
  <si>
    <r>
      <rPr>
        <sz val="12"/>
        <rFont val="方正楷体简体"/>
        <charset val="134"/>
      </rPr>
      <t>营苑东村（共计</t>
    </r>
    <r>
      <rPr>
        <sz val="12"/>
        <rFont val="Times New Roman"/>
        <charset val="134"/>
      </rPr>
      <t>8</t>
    </r>
    <r>
      <rPr>
        <sz val="12"/>
        <rFont val="方正楷体简体"/>
        <charset val="134"/>
      </rPr>
      <t>栋房屋，建筑面积约</t>
    </r>
    <r>
      <rPr>
        <sz val="12"/>
        <rFont val="Times New Roman"/>
        <charset val="134"/>
      </rPr>
      <t>4.35</t>
    </r>
    <r>
      <rPr>
        <sz val="12"/>
        <rFont val="方正楷体简体"/>
        <charset val="134"/>
      </rPr>
      <t>万平方米，户数</t>
    </r>
    <r>
      <rPr>
        <sz val="12"/>
        <rFont val="Times New Roman"/>
        <charset val="134"/>
      </rPr>
      <t>575</t>
    </r>
    <r>
      <rPr>
        <sz val="12"/>
        <rFont val="方正楷体简体"/>
        <charset val="134"/>
      </rPr>
      <t>户）主要建设内容为：在拆违拆破的基础上，修缮屋面防水、小区道路病害整治、清疏小区管网、完善绿化、路灯、安防等配套设施等。</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</si>
</sst>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yyyy&quot;年&quot;m&quot;月&quot;;@"/>
  </numFmts>
  <fonts count="49">
    <font>
      <sz val="11"/>
      <color theme="1"/>
      <name val="宋体"/>
      <charset val="134"/>
      <scheme val="minor"/>
    </font>
    <font>
      <sz val="24"/>
      <name val="Times New Roman"/>
      <charset val="134"/>
    </font>
    <font>
      <b/>
      <sz val="12"/>
      <name val="方正北魏楷书简体"/>
      <charset val="134"/>
    </font>
    <font>
      <b/>
      <sz val="18"/>
      <name val="宋体"/>
      <charset val="134"/>
    </font>
    <font>
      <b/>
      <sz val="18"/>
      <name val="Times New Roman"/>
      <charset val="134"/>
    </font>
    <font>
      <b/>
      <sz val="12"/>
      <name val="Times New Roman"/>
      <charset val="134"/>
    </font>
    <font>
      <sz val="12"/>
      <name val="Times New Roman"/>
      <charset val="134"/>
    </font>
    <font>
      <sz val="12"/>
      <name val="方正楷体简体"/>
      <charset val="134"/>
    </font>
    <font>
      <sz val="12"/>
      <name val="宋体"/>
      <charset val="134"/>
    </font>
    <font>
      <sz val="10"/>
      <name val="Times New Roman"/>
      <charset val="134"/>
    </font>
    <font>
      <sz val="10"/>
      <name val="宋体"/>
      <charset val="134"/>
    </font>
    <font>
      <sz val="12"/>
      <color theme="1"/>
      <name val="Times New Roman"/>
      <charset val="134"/>
    </font>
    <font>
      <sz val="11"/>
      <name val="Times New Roman"/>
      <charset val="134"/>
    </font>
    <font>
      <b/>
      <sz val="15"/>
      <name val="Times New Roman"/>
      <charset val="134"/>
    </font>
    <font>
      <sz val="11"/>
      <color theme="1"/>
      <name val="Times New Roman"/>
      <charset val="134"/>
    </font>
    <font>
      <b/>
      <sz val="12"/>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indexed="62"/>
      <name val="宋体"/>
      <charset val="134"/>
    </font>
    <font>
      <sz val="11"/>
      <color theme="1"/>
      <name val="宋体"/>
      <charset val="134"/>
      <scheme val="minor"/>
    </font>
    <font>
      <sz val="11"/>
      <color indexed="8"/>
      <name val="宋体"/>
      <charset val="134"/>
    </font>
    <font>
      <sz val="11"/>
      <name val="宋体"/>
      <charset val="134"/>
    </font>
    <font>
      <sz val="12"/>
      <color theme="1"/>
      <name val="宋体"/>
      <charset val="134"/>
    </font>
    <font>
      <sz val="16"/>
      <name val="方正书宋简体"/>
      <charset val="134"/>
    </font>
    <font>
      <sz val="20"/>
      <name val="方正书宋简体"/>
      <charset val="134"/>
    </font>
    <font>
      <sz val="20"/>
      <name val="Times New Roman"/>
      <charset val="134"/>
    </font>
    <font>
      <sz val="18"/>
      <name val="Times New Roman"/>
      <charset val="134"/>
    </font>
    <font>
      <sz val="26"/>
      <name val="Times New Roman"/>
      <charset val="134"/>
    </font>
    <font>
      <sz val="26"/>
      <name val="方正小标宋_GBK"/>
      <charset val="134"/>
    </font>
    <font>
      <sz val="16"/>
      <name val="Times New Roman"/>
      <charset val="134"/>
    </font>
    <font>
      <b/>
      <sz val="12"/>
      <name val="方正楷体简体"/>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10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4" borderId="12" applyNumberFormat="0" applyAlignment="0" applyProtection="0">
      <alignment vertical="center"/>
    </xf>
    <xf numFmtId="0" fontId="26" fillId="5" borderId="13" applyNumberFormat="0" applyAlignment="0" applyProtection="0">
      <alignment vertical="center"/>
    </xf>
    <xf numFmtId="0" fontId="27" fillId="5" borderId="12" applyNumberFormat="0" applyAlignment="0" applyProtection="0">
      <alignment vertical="center"/>
    </xf>
    <xf numFmtId="0" fontId="28" fillId="6"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pplyNumberFormat="0" applyFill="0" applyBorder="0" applyAlignment="0" applyProtection="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37" fillId="0" borderId="0"/>
    <xf numFmtId="0" fontId="37" fillId="0" borderId="0"/>
    <xf numFmtId="0" fontId="38" fillId="0" borderId="0"/>
    <xf numFmtId="0" fontId="38" fillId="0" borderId="0"/>
    <xf numFmtId="0" fontId="38" fillId="0" borderId="0"/>
    <xf numFmtId="0" fontId="38" fillId="0" borderId="0"/>
    <xf numFmtId="0" fontId="8" fillId="0" borderId="0"/>
    <xf numFmtId="0" fontId="8" fillId="0" borderId="0"/>
    <xf numFmtId="0" fontId="8" fillId="0" borderId="0"/>
    <xf numFmtId="0" fontId="37" fillId="0" borderId="0">
      <alignment vertical="center"/>
    </xf>
    <xf numFmtId="0" fontId="8" fillId="0" borderId="0"/>
    <xf numFmtId="0" fontId="8" fillId="0" borderId="0"/>
    <xf numFmtId="0" fontId="8" fillId="0" borderId="0"/>
    <xf numFmtId="0" fontId="8" fillId="0" borderId="0" applyProtection="0"/>
    <xf numFmtId="0" fontId="8" fillId="0" borderId="0" applyProtection="0"/>
    <xf numFmtId="0" fontId="37" fillId="0" borderId="0">
      <alignment vertical="center"/>
    </xf>
    <xf numFmtId="0" fontId="37"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0" fontId="8" fillId="0" borderId="0"/>
    <xf numFmtId="0" fontId="37" fillId="0" borderId="0">
      <alignment vertical="center"/>
    </xf>
    <xf numFmtId="0" fontId="37" fillId="0" borderId="0">
      <alignment vertical="center"/>
    </xf>
    <xf numFmtId="0" fontId="8" fillId="0" borderId="0"/>
    <xf numFmtId="0" fontId="8" fillId="0" borderId="0">
      <alignment vertical="center"/>
    </xf>
    <xf numFmtId="0" fontId="8" fillId="0" borderId="0">
      <alignment vertical="center"/>
    </xf>
    <xf numFmtId="0" fontId="8" fillId="0" borderId="0"/>
    <xf numFmtId="0" fontId="6" fillId="0" borderId="0"/>
    <xf numFmtId="0" fontId="8" fillId="34" borderId="17" applyNumberFormat="0" applyFont="0" applyAlignment="0" applyProtection="0">
      <alignment vertical="center"/>
    </xf>
  </cellStyleXfs>
  <cellXfs count="123">
    <xf numFmtId="0" fontId="0" fillId="0" borderId="0" xfId="0">
      <alignment vertical="center"/>
    </xf>
    <xf numFmtId="0" fontId="1" fillId="0" borderId="1" xfId="68" applyFont="1" applyFill="1" applyBorder="1" applyAlignment="1" applyProtection="1">
      <alignment horizontal="left" wrapText="1"/>
      <protection locked="0"/>
    </xf>
    <xf numFmtId="49" fontId="2" fillId="0" borderId="2" xfId="68" applyNumberFormat="1" applyFont="1" applyFill="1" applyBorder="1" applyAlignment="1" applyProtection="1">
      <alignment horizontal="center" vertical="center" shrinkToFit="1"/>
      <protection locked="0"/>
    </xf>
    <xf numFmtId="0" fontId="2" fillId="0" borderId="2" xfId="68" applyFont="1" applyFill="1" applyBorder="1" applyAlignment="1" applyProtection="1">
      <alignment horizontal="center" vertical="center" wrapText="1"/>
      <protection locked="0"/>
    </xf>
    <xf numFmtId="0" fontId="2" fillId="0" borderId="2" xfId="68" applyFont="1" applyFill="1" applyBorder="1" applyAlignment="1" applyProtection="1">
      <alignment horizontal="center" vertical="center" wrapText="1" shrinkToFit="1"/>
      <protection locked="0"/>
    </xf>
    <xf numFmtId="49" fontId="3" fillId="0" borderId="3" xfId="68" applyNumberFormat="1" applyFont="1" applyFill="1" applyBorder="1" applyAlignment="1" applyProtection="1">
      <alignment horizontal="center" vertical="center" wrapText="1"/>
      <protection locked="0"/>
    </xf>
    <xf numFmtId="49" fontId="4" fillId="0" borderId="4" xfId="68" applyNumberFormat="1" applyFont="1" applyFill="1" applyBorder="1" applyAlignment="1" applyProtection="1">
      <alignment horizontal="center" vertical="center" wrapText="1"/>
      <protection locked="0"/>
    </xf>
    <xf numFmtId="49" fontId="4" fillId="0" borderId="5" xfId="68" applyNumberFormat="1" applyFont="1" applyFill="1" applyBorder="1" applyAlignment="1" applyProtection="1">
      <alignment horizontal="center" vertical="center" wrapText="1"/>
      <protection locked="0"/>
    </xf>
    <xf numFmtId="176" fontId="5" fillId="0" borderId="2" xfId="68" applyNumberFormat="1" applyFont="1" applyFill="1" applyBorder="1" applyAlignment="1" applyProtection="1">
      <alignment horizontal="center" vertical="center" wrapText="1"/>
      <protection locked="0"/>
    </xf>
    <xf numFmtId="49" fontId="6" fillId="0" borderId="2" xfId="68" applyNumberFormat="1" applyFont="1" applyFill="1" applyBorder="1" applyAlignment="1" applyProtection="1">
      <alignment horizontal="center" vertical="center" shrinkToFit="1"/>
      <protection locked="0"/>
    </xf>
    <xf numFmtId="0" fontId="6" fillId="0" borderId="2" xfId="68" applyFont="1" applyFill="1" applyBorder="1" applyAlignment="1" applyProtection="1">
      <alignment horizontal="left" vertical="center" wrapText="1"/>
      <protection locked="0"/>
    </xf>
    <xf numFmtId="57" fontId="6" fillId="0" borderId="2" xfId="68" applyNumberFormat="1" applyFont="1" applyFill="1" applyBorder="1" applyAlignment="1" applyProtection="1">
      <alignment horizontal="center" vertical="center" wrapText="1"/>
      <protection locked="0"/>
    </xf>
    <xf numFmtId="0" fontId="6" fillId="0" borderId="2" xfId="68" applyFont="1" applyFill="1" applyBorder="1" applyAlignment="1" applyProtection="1">
      <alignment horizontal="justify" vertical="center" wrapText="1"/>
      <protection locked="0"/>
    </xf>
    <xf numFmtId="0" fontId="6" fillId="0" borderId="2" xfId="68" applyFont="1" applyFill="1" applyBorder="1" applyAlignment="1" applyProtection="1">
      <alignment horizontal="center" vertical="center" wrapText="1"/>
      <protection locked="0"/>
    </xf>
    <xf numFmtId="1" fontId="6" fillId="0" borderId="2" xfId="68" applyNumberFormat="1" applyFont="1" applyFill="1" applyBorder="1" applyAlignment="1">
      <alignment horizontal="center" vertical="center" wrapText="1"/>
    </xf>
    <xf numFmtId="0" fontId="6" fillId="0" borderId="2" xfId="68" applyFont="1" applyFill="1" applyBorder="1" applyAlignment="1" applyProtection="1">
      <alignment horizontal="center" vertical="center" wrapText="1" shrinkToFit="1"/>
      <protection locked="0"/>
    </xf>
    <xf numFmtId="0" fontId="7" fillId="0" borderId="2" xfId="68" applyFont="1" applyFill="1" applyBorder="1" applyAlignment="1" applyProtection="1">
      <alignment horizontal="left" vertical="center" wrapText="1"/>
      <protection locked="0"/>
    </xf>
    <xf numFmtId="0" fontId="8" fillId="0" borderId="6" xfId="68" applyFont="1" applyFill="1" applyBorder="1" applyAlignment="1" applyProtection="1">
      <alignment horizontal="center" vertical="center" wrapText="1" shrinkToFit="1"/>
      <protection locked="0"/>
    </xf>
    <xf numFmtId="0" fontId="6" fillId="0" borderId="7" xfId="68" applyFont="1" applyFill="1" applyBorder="1" applyAlignment="1" applyProtection="1">
      <alignment horizontal="center" vertical="center" wrapText="1" shrinkToFit="1"/>
      <protection locked="0"/>
    </xf>
    <xf numFmtId="0" fontId="6" fillId="0" borderId="8" xfId="68" applyFont="1" applyFill="1" applyBorder="1" applyAlignment="1" applyProtection="1">
      <alignment horizontal="center" vertical="center" wrapText="1" shrinkToFit="1"/>
      <protection locked="0"/>
    </xf>
    <xf numFmtId="0" fontId="2" fillId="0" borderId="2" xfId="68" applyFont="1" applyFill="1" applyBorder="1" applyAlignment="1">
      <alignment horizontal="center" vertical="center" wrapText="1"/>
    </xf>
    <xf numFmtId="0" fontId="5" fillId="0" borderId="2" xfId="68" applyFont="1" applyFill="1" applyBorder="1" applyAlignment="1" applyProtection="1">
      <alignment horizontal="center" vertical="center" wrapText="1"/>
      <protection locked="0"/>
    </xf>
    <xf numFmtId="0" fontId="9" fillId="0" borderId="2" xfId="68" applyFont="1" applyFill="1" applyBorder="1" applyAlignment="1" applyProtection="1">
      <alignment horizontal="left" vertical="center" wrapText="1"/>
      <protection locked="0"/>
    </xf>
    <xf numFmtId="0" fontId="10" fillId="0" borderId="2" xfId="68" applyFont="1" applyFill="1" applyBorder="1" applyAlignment="1" applyProtection="1">
      <alignment horizontal="left" vertical="center" wrapText="1"/>
      <protection locked="0"/>
    </xf>
    <xf numFmtId="176" fontId="6" fillId="0" borderId="2" xfId="68" applyNumberFormat="1" applyFont="1" applyFill="1" applyBorder="1" applyAlignment="1" applyProtection="1">
      <alignment horizontal="center" vertical="center" wrapText="1"/>
      <protection locked="0"/>
    </xf>
    <xf numFmtId="0" fontId="7" fillId="0" borderId="2" xfId="68" applyFont="1" applyFill="1" applyBorder="1" applyAlignment="1" applyProtection="1">
      <alignment horizontal="center" vertical="center" wrapText="1"/>
      <protection locked="0"/>
    </xf>
    <xf numFmtId="0" fontId="11" fillId="0" borderId="0" xfId="0" applyFont="1">
      <alignment vertical="center"/>
    </xf>
    <xf numFmtId="0" fontId="11" fillId="0" borderId="0" xfId="0" applyFont="1" applyFill="1">
      <alignment vertical="center"/>
    </xf>
    <xf numFmtId="0" fontId="12" fillId="0" borderId="0" xfId="0" applyFont="1" applyFill="1" applyBorder="1" applyAlignment="1" applyProtection="1">
      <alignment vertical="center" wrapText="1"/>
      <protection locked="0"/>
    </xf>
    <xf numFmtId="0" fontId="11" fillId="0" borderId="0" xfId="0" applyFont="1" applyFill="1" applyAlignment="1">
      <alignment vertical="center"/>
    </xf>
    <xf numFmtId="0" fontId="13" fillId="0" borderId="0" xfId="0" applyFont="1" applyFill="1" applyBorder="1" applyAlignment="1" applyProtection="1">
      <alignment vertical="center" wrapText="1"/>
      <protection locked="0"/>
    </xf>
    <xf numFmtId="0" fontId="14" fillId="0" borderId="0" xfId="0" applyFont="1" applyFill="1" applyAlignment="1">
      <alignment vertical="center" shrinkToFit="1"/>
    </xf>
    <xf numFmtId="0" fontId="14" fillId="0" borderId="0" xfId="0" applyFont="1" applyFill="1" applyAlignment="1">
      <alignment horizontal="left" vertical="center"/>
    </xf>
    <xf numFmtId="0" fontId="14" fillId="0" borderId="0" xfId="0" applyFont="1" applyFill="1">
      <alignment vertical="center"/>
    </xf>
    <xf numFmtId="0" fontId="14" fillId="0" borderId="0" xfId="0" applyFont="1" applyFill="1" applyAlignment="1">
      <alignment vertical="center" wrapText="1" shrinkToFit="1"/>
    </xf>
    <xf numFmtId="0" fontId="14" fillId="0" borderId="0" xfId="0" applyFont="1" applyFill="1" applyAlignment="1">
      <alignment horizontal="center" vertical="center"/>
    </xf>
    <xf numFmtId="0" fontId="14" fillId="0" borderId="0" xfId="0" applyFont="1">
      <alignment vertical="center"/>
    </xf>
    <xf numFmtId="0" fontId="1" fillId="0" borderId="0" xfId="68" applyFont="1" applyFill="1" applyBorder="1" applyAlignment="1" applyProtection="1">
      <alignment horizontal="left" vertical="center" wrapText="1"/>
      <protection locked="0"/>
    </xf>
    <xf numFmtId="49" fontId="5" fillId="0" borderId="2" xfId="68" applyNumberFormat="1" applyFont="1" applyFill="1" applyBorder="1" applyAlignment="1" applyProtection="1">
      <alignment horizontal="center" vertical="center"/>
      <protection locked="0"/>
    </xf>
    <xf numFmtId="0" fontId="15" fillId="0" borderId="2" xfId="68" applyFont="1" applyFill="1" applyBorder="1" applyAlignment="1" applyProtection="1">
      <alignment horizontal="center" vertical="center" wrapText="1" shrinkToFit="1"/>
      <protection locked="0"/>
    </xf>
    <xf numFmtId="0" fontId="5" fillId="0" borderId="2" xfId="68" applyFont="1" applyFill="1" applyBorder="1" applyAlignment="1" applyProtection="1">
      <alignment horizontal="center" vertical="center" wrapText="1" shrinkToFit="1"/>
      <protection locked="0"/>
    </xf>
    <xf numFmtId="49" fontId="5" fillId="0" borderId="2" xfId="68" applyNumberFormat="1" applyFont="1" applyFill="1" applyBorder="1" applyAlignment="1" applyProtection="1">
      <alignment horizontal="center" vertical="center" wrapText="1"/>
      <protection locked="0"/>
    </xf>
    <xf numFmtId="0" fontId="5" fillId="0" borderId="2" xfId="68" applyFont="1" applyFill="1" applyBorder="1" applyAlignment="1" applyProtection="1">
      <alignment horizontal="center" vertical="center" shrinkToFit="1"/>
      <protection locked="0"/>
    </xf>
    <xf numFmtId="0" fontId="5" fillId="0" borderId="2" xfId="68" applyFont="1" applyFill="1" applyBorder="1" applyAlignment="1" applyProtection="1">
      <alignment horizontal="left" vertical="center" wrapText="1"/>
      <protection locked="0"/>
    </xf>
    <xf numFmtId="49" fontId="6" fillId="0" borderId="2" xfId="68"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center" vertical="center" wrapText="1"/>
      <protection locked="0"/>
    </xf>
    <xf numFmtId="177" fontId="6" fillId="0" borderId="2" xfId="0" applyNumberFormat="1" applyFont="1" applyFill="1" applyBorder="1" applyAlignment="1" applyProtection="1">
      <alignment horizontal="center" vertical="center" wrapText="1"/>
      <protection locked="0"/>
    </xf>
    <xf numFmtId="57" fontId="6" fillId="0" borderId="2"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justify" vertical="center" wrapText="1"/>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xf>
    <xf numFmtId="49" fontId="6" fillId="0" borderId="2" xfId="68" applyNumberFormat="1" applyFont="1" applyFill="1" applyBorder="1" applyAlignment="1">
      <alignment horizontal="center" vertical="center" wrapText="1"/>
    </xf>
    <xf numFmtId="176" fontId="6" fillId="0" borderId="2" xfId="68" applyNumberFormat="1"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57" fontId="6" fillId="0" borderId="2" xfId="0" applyNumberFormat="1" applyFont="1" applyFill="1" applyBorder="1" applyAlignment="1">
      <alignment horizontal="center" vertical="center" wrapText="1"/>
    </xf>
    <xf numFmtId="176" fontId="8" fillId="0" borderId="2" xfId="68" applyNumberFormat="1" applyFont="1" applyFill="1" applyBorder="1" applyAlignment="1" applyProtection="1">
      <alignment horizontal="left" vertical="center" wrapText="1"/>
      <protection locked="0"/>
    </xf>
    <xf numFmtId="176" fontId="6" fillId="0" borderId="2" xfId="0" applyNumberFormat="1" applyFont="1" applyFill="1" applyBorder="1" applyAlignment="1" applyProtection="1">
      <alignment horizontal="center" vertical="center" wrapText="1"/>
      <protection locked="0"/>
    </xf>
    <xf numFmtId="176" fontId="8" fillId="0" borderId="2" xfId="68" applyNumberFormat="1" applyFont="1" applyFill="1" applyBorder="1" applyAlignment="1" applyProtection="1">
      <alignment horizontal="justify" vertical="center" wrapText="1"/>
      <protection locked="0"/>
    </xf>
    <xf numFmtId="177" fontId="6" fillId="0" borderId="2" xfId="68" applyNumberFormat="1" applyFont="1" applyFill="1" applyBorder="1" applyAlignment="1" applyProtection="1">
      <alignment horizontal="center" vertical="center" wrapText="1"/>
      <protection locked="0"/>
    </xf>
    <xf numFmtId="176" fontId="6" fillId="0" borderId="2" xfId="68" applyNumberFormat="1" applyFont="1" applyFill="1" applyBorder="1" applyAlignment="1">
      <alignment horizontal="center" vertical="center" wrapText="1" shrinkToFit="1"/>
    </xf>
    <xf numFmtId="0" fontId="6" fillId="0" borderId="2" xfId="68" applyNumberFormat="1" applyFont="1" applyFill="1" applyBorder="1" applyAlignment="1" applyProtection="1">
      <alignment horizontal="center" vertical="center" shrinkToFit="1"/>
      <protection locked="0"/>
    </xf>
    <xf numFmtId="0" fontId="6" fillId="0" borderId="2" xfId="86" applyFont="1" applyFill="1" applyBorder="1" applyAlignment="1" applyProtection="1">
      <alignment horizontal="left" vertical="center" wrapText="1"/>
      <protection locked="0"/>
    </xf>
    <xf numFmtId="0" fontId="6" fillId="0" borderId="2" xfId="68" applyFont="1" applyFill="1" applyBorder="1" applyAlignment="1">
      <alignment horizontal="justify" vertical="center" wrapText="1"/>
    </xf>
    <xf numFmtId="0" fontId="6" fillId="0" borderId="2" xfId="68" applyFont="1" applyFill="1" applyBorder="1" applyAlignment="1">
      <alignment horizontal="center" vertical="center" wrapText="1"/>
    </xf>
    <xf numFmtId="0" fontId="6" fillId="0" borderId="2" xfId="68" applyFont="1" applyFill="1" applyBorder="1" applyAlignment="1">
      <alignment horizontal="center" vertical="center" wrapText="1" shrinkToFit="1"/>
    </xf>
    <xf numFmtId="0" fontId="6" fillId="0" borderId="2" xfId="68" applyFont="1" applyFill="1" applyBorder="1" applyAlignment="1">
      <alignment horizontal="center" vertical="center" shrinkToFit="1"/>
    </xf>
    <xf numFmtId="0" fontId="8" fillId="0" borderId="2" xfId="68" applyFont="1" applyFill="1" applyBorder="1" applyAlignment="1">
      <alignment horizontal="left" vertical="center" wrapText="1"/>
    </xf>
    <xf numFmtId="177" fontId="6" fillId="0" borderId="2" xfId="68" applyNumberFormat="1" applyFont="1" applyFill="1" applyBorder="1" applyAlignment="1">
      <alignment horizontal="center" vertical="center" wrapText="1"/>
    </xf>
    <xf numFmtId="176" fontId="6" fillId="0" borderId="2" xfId="0" applyNumberFormat="1" applyFont="1" applyFill="1" applyBorder="1" applyAlignment="1" applyProtection="1">
      <alignment horizontal="justify" vertical="center" wrapText="1"/>
      <protection locked="0"/>
    </xf>
    <xf numFmtId="0" fontId="6" fillId="0" borderId="2" xfId="68" applyFont="1" applyFill="1" applyBorder="1" applyAlignment="1" applyProtection="1">
      <alignment horizontal="center" vertical="center" shrinkToFit="1"/>
      <protection locked="0"/>
    </xf>
    <xf numFmtId="0" fontId="6" fillId="0" borderId="2" xfId="86" applyFont="1" applyFill="1" applyBorder="1" applyAlignment="1" applyProtection="1">
      <alignment horizontal="justify" vertical="center" wrapText="1"/>
      <protection locked="0"/>
    </xf>
    <xf numFmtId="1" fontId="6" fillId="0" borderId="2" xfId="0" applyNumberFormat="1" applyFont="1" applyFill="1" applyBorder="1" applyAlignment="1" applyProtection="1">
      <alignment horizontal="center" vertical="center" wrapText="1"/>
      <protection locked="0"/>
    </xf>
    <xf numFmtId="0" fontId="6" fillId="0" borderId="2" xfId="68" applyNumberFormat="1" applyFont="1" applyFill="1" applyBorder="1" applyAlignment="1" applyProtection="1">
      <alignment horizontal="center" vertical="center" wrapText="1"/>
      <protection locked="0"/>
    </xf>
    <xf numFmtId="0" fontId="8" fillId="0" borderId="2" xfId="68" applyFont="1" applyFill="1" applyBorder="1" applyAlignment="1" applyProtection="1">
      <alignment horizontal="left" vertical="center" wrapText="1"/>
      <protection locked="0"/>
    </xf>
    <xf numFmtId="0" fontId="13" fillId="0" borderId="2" xfId="0" applyFont="1" applyFill="1" applyBorder="1" applyAlignment="1" applyProtection="1">
      <alignment horizontal="center" vertical="center" wrapText="1"/>
      <protection locked="0"/>
    </xf>
    <xf numFmtId="176" fontId="6" fillId="0" borderId="2" xfId="0" applyNumberFormat="1" applyFont="1" applyFill="1" applyBorder="1" applyAlignment="1">
      <alignment horizontal="center" vertical="center" wrapText="1"/>
    </xf>
    <xf numFmtId="178" fontId="6" fillId="0" borderId="2" xfId="0" applyNumberFormat="1" applyFont="1" applyFill="1" applyBorder="1" applyAlignment="1" applyProtection="1">
      <alignment horizontal="center" vertical="center" wrapText="1" shrinkToFit="1"/>
      <protection locked="0"/>
    </xf>
    <xf numFmtId="0" fontId="6" fillId="0" borderId="2" xfId="0" applyFont="1" applyFill="1" applyBorder="1" applyAlignment="1">
      <alignment horizontal="center" vertical="center"/>
    </xf>
    <xf numFmtId="57" fontId="6" fillId="0" borderId="2" xfId="0" applyNumberFormat="1" applyFont="1" applyFill="1" applyBorder="1" applyAlignment="1" applyProtection="1">
      <alignment horizontal="center" vertical="center" wrapText="1" shrinkToFit="1"/>
      <protection locked="0"/>
    </xf>
    <xf numFmtId="0" fontId="8" fillId="0" borderId="2" xfId="0" applyFont="1" applyFill="1" applyBorder="1" applyAlignment="1" applyProtection="1">
      <alignment horizontal="justify" vertical="center" wrapText="1"/>
      <protection locked="0"/>
    </xf>
    <xf numFmtId="177" fontId="6" fillId="0" borderId="2" xfId="0" applyNumberFormat="1" applyFont="1" applyFill="1" applyBorder="1" applyAlignment="1">
      <alignment horizontal="center" vertical="center" wrapText="1"/>
    </xf>
    <xf numFmtId="0" fontId="6" fillId="0" borderId="2" xfId="50" applyFont="1" applyFill="1" applyBorder="1" applyAlignment="1" applyProtection="1">
      <alignment horizontal="left" vertical="center" wrapText="1"/>
      <protection locked="0"/>
    </xf>
    <xf numFmtId="0" fontId="6" fillId="0" borderId="2" xfId="50" applyFont="1" applyFill="1" applyBorder="1" applyAlignment="1" applyProtection="1">
      <alignment horizontal="justify" vertical="center" wrapText="1"/>
      <protection locked="0"/>
    </xf>
    <xf numFmtId="177" fontId="6" fillId="0" borderId="2" xfId="68" applyNumberFormat="1" applyFont="1" applyFill="1" applyBorder="1" applyAlignment="1" applyProtection="1">
      <alignment horizontal="center" vertical="center" wrapText="1" shrinkToFit="1"/>
      <protection locked="0"/>
    </xf>
    <xf numFmtId="0" fontId="6" fillId="0" borderId="2" xfId="50" applyFont="1" applyFill="1" applyBorder="1" applyAlignment="1" applyProtection="1">
      <alignment horizontal="center" vertical="center" shrinkToFit="1"/>
      <protection locked="0"/>
    </xf>
    <xf numFmtId="0" fontId="6" fillId="0" borderId="2" xfId="50" applyFont="1" applyFill="1" applyBorder="1" applyAlignment="1" applyProtection="1">
      <alignment horizontal="center" vertical="center" wrapText="1"/>
      <protection locked="0"/>
    </xf>
    <xf numFmtId="0" fontId="6" fillId="0" borderId="2" xfId="50" applyFont="1" applyFill="1" applyBorder="1" applyAlignment="1" applyProtection="1">
      <alignment horizontal="justify" vertical="center" wrapText="1" shrinkToFit="1"/>
      <protection locked="0"/>
    </xf>
    <xf numFmtId="0" fontId="8" fillId="0" borderId="2" xfId="50" applyFont="1" applyFill="1" applyBorder="1" applyAlignment="1" applyProtection="1">
      <alignment horizontal="left" vertical="center" wrapText="1"/>
      <protection locked="0"/>
    </xf>
    <xf numFmtId="0" fontId="8" fillId="0" borderId="2" xfId="68" applyFont="1" applyFill="1" applyBorder="1" applyAlignment="1" applyProtection="1">
      <alignment horizontal="center" vertical="center" wrapText="1" shrinkToFit="1"/>
      <protection locked="0"/>
    </xf>
    <xf numFmtId="57" fontId="6" fillId="0" borderId="2" xfId="68" applyNumberFormat="1" applyFont="1" applyFill="1" applyBorder="1" applyAlignment="1">
      <alignment horizontal="center" vertical="center" wrapText="1"/>
    </xf>
    <xf numFmtId="0" fontId="6" fillId="0" borderId="2" xfId="68" applyFont="1" applyFill="1" applyBorder="1" applyAlignment="1" applyProtection="1">
      <alignment vertical="center" wrapText="1"/>
      <protection locked="0"/>
    </xf>
    <xf numFmtId="0" fontId="6" fillId="0" borderId="2" xfId="0" applyFont="1" applyFill="1" applyBorder="1" applyAlignment="1">
      <alignment vertical="center" wrapText="1"/>
    </xf>
    <xf numFmtId="0" fontId="6"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2" xfId="68" applyFont="1" applyFill="1" applyBorder="1" applyAlignment="1">
      <alignment horizontal="left" vertical="center" wrapText="1"/>
    </xf>
    <xf numFmtId="178" fontId="6" fillId="0" borderId="2" xfId="68" applyNumberFormat="1" applyFont="1" applyFill="1" applyBorder="1" applyAlignment="1" applyProtection="1">
      <alignment horizontal="center" vertical="center" wrapText="1"/>
      <protection locked="0"/>
    </xf>
    <xf numFmtId="1" fontId="6" fillId="0" borderId="2" xfId="68" applyNumberFormat="1" applyFont="1" applyFill="1" applyBorder="1" applyAlignment="1" applyProtection="1">
      <alignment horizontal="center" vertical="center" wrapText="1"/>
      <protection locked="0"/>
    </xf>
    <xf numFmtId="0" fontId="5" fillId="0" borderId="2" xfId="68" applyFont="1" applyFill="1" applyBorder="1" applyAlignment="1">
      <alignment horizontal="center" vertical="center" wrapText="1"/>
    </xf>
    <xf numFmtId="177" fontId="6" fillId="2" borderId="2" xfId="0" applyNumberFormat="1" applyFont="1" applyFill="1" applyBorder="1" applyAlignment="1" applyProtection="1">
      <alignment horizontal="center" vertical="center" wrapText="1"/>
      <protection locked="0"/>
    </xf>
    <xf numFmtId="0" fontId="6" fillId="0" borderId="2" xfId="68" applyFont="1" applyFill="1" applyBorder="1" applyAlignment="1">
      <alignment horizontal="center" vertical="center"/>
    </xf>
    <xf numFmtId="177" fontId="6" fillId="0" borderId="2" xfId="68" applyNumberFormat="1" applyFont="1" applyFill="1" applyBorder="1" applyAlignment="1">
      <alignment horizontal="center" vertical="center"/>
    </xf>
    <xf numFmtId="9" fontId="6" fillId="0" borderId="2" xfId="68" applyNumberFormat="1" applyFont="1" applyFill="1" applyBorder="1" applyAlignment="1">
      <alignment horizontal="center" vertical="center" wrapText="1"/>
    </xf>
    <xf numFmtId="9" fontId="6" fillId="0" borderId="2" xfId="0" applyNumberFormat="1" applyFont="1" applyFill="1" applyBorder="1" applyAlignment="1" applyProtection="1">
      <alignment horizontal="center" vertical="center" wrapText="1"/>
      <protection locked="0"/>
    </xf>
    <xf numFmtId="177" fontId="6" fillId="2" borderId="2" xfId="68" applyNumberFormat="1" applyFont="1" applyFill="1" applyBorder="1" applyAlignment="1" applyProtection="1">
      <alignment horizontal="center" vertical="center" wrapText="1"/>
      <protection locked="0"/>
    </xf>
    <xf numFmtId="9" fontId="6" fillId="0" borderId="2" xfId="68" applyNumberFormat="1" applyFont="1" applyFill="1" applyBorder="1" applyAlignment="1" applyProtection="1">
      <alignment horizontal="center" vertical="center" wrapText="1"/>
      <protection locked="0"/>
    </xf>
    <xf numFmtId="177" fontId="6" fillId="0" borderId="2" xfId="68" applyNumberFormat="1" applyFont="1" applyFill="1" applyBorder="1" applyAlignment="1" applyProtection="1">
      <alignment horizontal="left" vertical="center" wrapText="1"/>
      <protection locked="0"/>
    </xf>
    <xf numFmtId="1" fontId="6" fillId="2" borderId="2" xfId="0" applyNumberFormat="1" applyFont="1" applyFill="1" applyBorder="1" applyAlignment="1" applyProtection="1">
      <alignment horizontal="center" vertical="center" wrapText="1"/>
    </xf>
    <xf numFmtId="0" fontId="8" fillId="0" borderId="2" xfId="68" applyFont="1" applyFill="1" applyBorder="1" applyAlignment="1" applyProtection="1">
      <alignment horizontal="center" vertical="center" wrapText="1"/>
      <protection locked="0"/>
    </xf>
    <xf numFmtId="176" fontId="13" fillId="0" borderId="2" xfId="0" applyNumberFormat="1" applyFont="1" applyFill="1" applyBorder="1" applyAlignment="1" applyProtection="1">
      <alignment horizontal="center" vertical="center" wrapText="1"/>
      <protection locked="0"/>
    </xf>
    <xf numFmtId="177" fontId="13" fillId="0" borderId="2" xfId="0" applyNumberFormat="1" applyFont="1" applyFill="1" applyBorder="1" applyAlignment="1" applyProtection="1">
      <alignment horizontal="center" vertical="center" wrapText="1"/>
      <protection locked="0"/>
    </xf>
    <xf numFmtId="177" fontId="8" fillId="0" borderId="2" xfId="86" applyNumberFormat="1" applyFont="1" applyFill="1" applyBorder="1" applyAlignment="1" applyProtection="1">
      <alignment horizontal="center" vertical="center" wrapText="1"/>
      <protection locked="0"/>
    </xf>
    <xf numFmtId="177" fontId="8" fillId="0" borderId="2" xfId="0" applyNumberFormat="1" applyFont="1" applyFill="1" applyBorder="1" applyAlignment="1" applyProtection="1">
      <alignment horizontal="center" vertical="center" wrapText="1"/>
      <protection locked="0"/>
    </xf>
    <xf numFmtId="177" fontId="16" fillId="0" borderId="2" xfId="0" applyNumberFormat="1" applyFont="1" applyFill="1" applyBorder="1" applyAlignment="1" applyProtection="1">
      <alignment horizontal="center" vertical="center" wrapText="1"/>
      <protection locked="0"/>
    </xf>
    <xf numFmtId="177" fontId="6" fillId="0" borderId="2" xfId="0" applyNumberFormat="1" applyFont="1" applyFill="1" applyBorder="1" applyAlignment="1" applyProtection="1">
      <alignment horizontal="justify" vertical="center" wrapText="1"/>
      <protection locked="0"/>
    </xf>
    <xf numFmtId="49" fontId="6" fillId="0" borderId="2" xfId="0" applyNumberFormat="1" applyFont="1" applyFill="1" applyBorder="1" applyAlignment="1">
      <alignment horizontal="left" vertical="center"/>
    </xf>
    <xf numFmtId="0" fontId="8" fillId="0" borderId="2" xfId="5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8" fillId="0" borderId="2" xfId="68" applyFont="1" applyFill="1" applyBorder="1" applyAlignment="1">
      <alignment horizontal="center" vertical="center" wrapText="1"/>
    </xf>
    <xf numFmtId="0" fontId="6" fillId="0" borderId="2" xfId="68" applyFont="1" applyFill="1" applyBorder="1" applyAlignment="1">
      <alignment vertical="center" wrapText="1"/>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标题 5" xfId="49"/>
    <cellStyle name="常规 10" xfId="50"/>
    <cellStyle name="常规 10 10 2 2" xfId="51"/>
    <cellStyle name="常规 10 10 2 2 3" xfId="52"/>
    <cellStyle name="常规 10 10 2 2 3 2" xfId="53"/>
    <cellStyle name="常规 10 10 2 2 3 3" xfId="54"/>
    <cellStyle name="常规 10 10 2 2 3 3 2" xfId="55"/>
    <cellStyle name="常规 10 2" xfId="56"/>
    <cellStyle name="常规 10 2 2 2 2 2 2" xfId="57"/>
    <cellStyle name="常规 10 2 2 2 2 2 2 2" xfId="58"/>
    <cellStyle name="常规 10 2 3 2 2" xfId="59"/>
    <cellStyle name="常规 10 2 3 2 2 2" xfId="60"/>
    <cellStyle name="常规 11 2 2" xfId="61"/>
    <cellStyle name="常规 11 2 2 2" xfId="62"/>
    <cellStyle name="常规 12" xfId="63"/>
    <cellStyle name="常规 12 2" xfId="64"/>
    <cellStyle name="常规 12 2 2" xfId="65"/>
    <cellStyle name="常规 12 3" xfId="66"/>
    <cellStyle name="常规 14" xfId="67"/>
    <cellStyle name="常规 2" xfId="68"/>
    <cellStyle name="常规 2 10 2 2" xfId="69"/>
    <cellStyle name="常规 2 10 2 2 2" xfId="70"/>
    <cellStyle name="常规 2 10 2 2 2 2 2" xfId="71"/>
    <cellStyle name="常规 2 10 2 2 2 2 2 2" xfId="72"/>
    <cellStyle name="常规 2 10 2 2 4 2" xfId="73"/>
    <cellStyle name="常规 2 10 2 2 4 2 2" xfId="74"/>
    <cellStyle name="常规 2 11 11" xfId="75"/>
    <cellStyle name="常规 2 11 11 2" xfId="76"/>
    <cellStyle name="常规 2 2" xfId="77"/>
    <cellStyle name="常规 2 2 2" xfId="78"/>
    <cellStyle name="常规 2 2 2 3 2 2" xfId="79"/>
    <cellStyle name="常规 2 2 2 3 2 2 2" xfId="80"/>
    <cellStyle name="常规 2 3" xfId="81"/>
    <cellStyle name="常规 21" xfId="82"/>
    <cellStyle name="常规 21 2" xfId="83"/>
    <cellStyle name="常规 3" xfId="84"/>
    <cellStyle name="常规 3 2" xfId="85"/>
    <cellStyle name="常规 35" xfId="86"/>
    <cellStyle name="常规 35 2" xfId="87"/>
    <cellStyle name="常规 35 2 2" xfId="88"/>
    <cellStyle name="常规 35 2 2 2" xfId="89"/>
    <cellStyle name="常规 38" xfId="90"/>
    <cellStyle name="常规 38 2" xfId="91"/>
    <cellStyle name="常规 39" xfId="92"/>
    <cellStyle name="常规 39 2" xfId="93"/>
    <cellStyle name="常规 4" xfId="94"/>
    <cellStyle name="常规 4 2" xfId="95"/>
    <cellStyle name="常规 4 2 2 9" xfId="96"/>
    <cellStyle name="常规 4 2 2 9 2" xfId="97"/>
    <cellStyle name="常规 4 30" xfId="98"/>
    <cellStyle name="常规 4 30 2" xfId="99"/>
    <cellStyle name="常规 5" xfId="100"/>
    <cellStyle name="常规 6 10 2" xfId="101"/>
    <cellStyle name="常规 6 10 2 2" xfId="102"/>
    <cellStyle name="常规 6 11 2" xfId="103"/>
    <cellStyle name="普通_活用表_亿元表" xfId="104"/>
    <cellStyle name="注释 2" xfId="10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204107</xdr:colOff>
      <xdr:row>70</xdr:row>
      <xdr:rowOff>0</xdr:rowOff>
    </xdr:from>
    <xdr:to>
      <xdr:col>12</xdr:col>
      <xdr:colOff>508907</xdr:colOff>
      <xdr:row>76</xdr:row>
      <xdr:rowOff>19048</xdr:rowOff>
    </xdr:to>
    <xdr:sp>
      <xdr:nvSpPr>
        <xdr:cNvPr id="2" name="AutoShape 2" descr="ID7T_WXSOI1W9@{451~CG"/>
        <xdr:cNvSpPr>
          <a:spLocks noChangeAspect="1" noChangeArrowheads="1"/>
        </xdr:cNvSpPr>
      </xdr:nvSpPr>
      <xdr:spPr>
        <a:xfrm>
          <a:off x="9728835" y="49856390"/>
          <a:ext cx="304800" cy="116141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4"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5"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6"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7"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8"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9"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0"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1"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2"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3"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4"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5"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6"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7"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8"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19"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0"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1"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2"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3"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4"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5"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6"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7"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8"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29"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0"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1"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2"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6"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7"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8"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9"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40"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41"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42"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43"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44"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45"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46"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4</xdr:col>
      <xdr:colOff>38100</xdr:colOff>
      <xdr:row>70</xdr:row>
      <xdr:rowOff>0</xdr:rowOff>
    </xdr:from>
    <xdr:to>
      <xdr:col>4</xdr:col>
      <xdr:colOff>47625</xdr:colOff>
      <xdr:row>79</xdr:row>
      <xdr:rowOff>187777</xdr:rowOff>
    </xdr:to>
    <xdr:sp>
      <xdr:nvSpPr>
        <xdr:cNvPr id="47" name="AutoShape 2" descr="ID7T_WXSOI1W9@{451~CG"/>
        <xdr:cNvSpPr>
          <a:spLocks noChangeAspect="1" noChangeArrowheads="1"/>
        </xdr:cNvSpPr>
      </xdr:nvSpPr>
      <xdr:spPr>
        <a:xfrm>
          <a:off x="5895975" y="49856390"/>
          <a:ext cx="9525" cy="1901825"/>
        </a:xfrm>
        <a:prstGeom prst="rect">
          <a:avLst/>
        </a:prstGeom>
        <a:noFill/>
        <a:ln w="9525">
          <a:noFill/>
          <a:miter lim="800000"/>
        </a:ln>
      </xdr:spPr>
    </xdr:sp>
    <xdr:clientData/>
  </xdr:twoCellAnchor>
  <xdr:twoCellAnchor editAs="oneCell">
    <xdr:from>
      <xdr:col>3</xdr:col>
      <xdr:colOff>1485900</xdr:colOff>
      <xdr:row>70</xdr:row>
      <xdr:rowOff>0</xdr:rowOff>
    </xdr:from>
    <xdr:to>
      <xdr:col>3</xdr:col>
      <xdr:colOff>1495425</xdr:colOff>
      <xdr:row>79</xdr:row>
      <xdr:rowOff>187777</xdr:rowOff>
    </xdr:to>
    <xdr:sp>
      <xdr:nvSpPr>
        <xdr:cNvPr id="48" name="AutoShape 1" descr="ID7T_WXSOI1W9@{451~CG"/>
        <xdr:cNvSpPr>
          <a:spLocks noChangeAspect="1" noChangeArrowheads="1"/>
        </xdr:cNvSpPr>
      </xdr:nvSpPr>
      <xdr:spPr>
        <a:xfrm>
          <a:off x="3762375" y="49856390"/>
          <a:ext cx="9525" cy="1901825"/>
        </a:xfrm>
        <a:prstGeom prst="rect">
          <a:avLst/>
        </a:prstGeom>
        <a:noFill/>
        <a:ln w="9525">
          <a:noFill/>
          <a:miter lim="800000"/>
        </a:ln>
      </xdr:spPr>
    </xdr:sp>
    <xdr:clientData/>
  </xdr:twoCellAnchor>
  <xdr:twoCellAnchor editAs="oneCell">
    <xdr:from>
      <xdr:col>3</xdr:col>
      <xdr:colOff>2009775</xdr:colOff>
      <xdr:row>70</xdr:row>
      <xdr:rowOff>0</xdr:rowOff>
    </xdr:from>
    <xdr:to>
      <xdr:col>3</xdr:col>
      <xdr:colOff>2019300</xdr:colOff>
      <xdr:row>79</xdr:row>
      <xdr:rowOff>187777</xdr:rowOff>
    </xdr:to>
    <xdr:sp>
      <xdr:nvSpPr>
        <xdr:cNvPr id="49" name="AutoShape 2" descr="ID7T_WXSOI1W9@{451~CG"/>
        <xdr:cNvSpPr>
          <a:spLocks noChangeAspect="1" noChangeArrowheads="1"/>
        </xdr:cNvSpPr>
      </xdr:nvSpPr>
      <xdr:spPr>
        <a:xfrm>
          <a:off x="4286250" y="49856390"/>
          <a:ext cx="9525" cy="1901825"/>
        </a:xfrm>
        <a:prstGeom prst="rect">
          <a:avLst/>
        </a:prstGeom>
        <a:noFill/>
        <a:ln w="9525">
          <a:noFill/>
          <a:miter lim="800000"/>
        </a:ln>
      </xdr:spPr>
    </xdr:sp>
    <xdr:clientData/>
  </xdr:twoCellAnchor>
  <xdr:twoCellAnchor editAs="oneCell">
    <xdr:from>
      <xdr:col>3</xdr:col>
      <xdr:colOff>1485900</xdr:colOff>
      <xdr:row>70</xdr:row>
      <xdr:rowOff>0</xdr:rowOff>
    </xdr:from>
    <xdr:to>
      <xdr:col>3</xdr:col>
      <xdr:colOff>1495425</xdr:colOff>
      <xdr:row>79</xdr:row>
      <xdr:rowOff>187777</xdr:rowOff>
    </xdr:to>
    <xdr:sp>
      <xdr:nvSpPr>
        <xdr:cNvPr id="50" name="AutoShape 1" descr="ID7T_WXSOI1W9@{451~CG"/>
        <xdr:cNvSpPr>
          <a:spLocks noChangeAspect="1" noChangeArrowheads="1"/>
        </xdr:cNvSpPr>
      </xdr:nvSpPr>
      <xdr:spPr>
        <a:xfrm>
          <a:off x="3762375" y="49856390"/>
          <a:ext cx="9525" cy="1901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7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8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9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0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1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2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3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4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5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6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7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8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19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0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1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2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3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4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5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6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7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8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29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0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1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2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2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2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23"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24"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25"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26"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27"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28"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29"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0"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1"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2"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3"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4"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5"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6"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7"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8"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39"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0"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1"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2"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3"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4"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5"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6"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7"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8"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49"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0"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1"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2"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3"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4"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5"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6"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7"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8"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59"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60"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61"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62"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63"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64"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65"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66" name="AutoShape 1"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76</xdr:row>
      <xdr:rowOff>19050</xdr:rowOff>
    </xdr:to>
    <xdr:sp>
      <xdr:nvSpPr>
        <xdr:cNvPr id="367" name="AutoShape 2" descr="ID7T_WXSOI1W9@{451~CG"/>
        <xdr:cNvSpPr>
          <a:spLocks noChangeAspect="1" noChangeArrowheads="1"/>
        </xdr:cNvSpPr>
      </xdr:nvSpPr>
      <xdr:spPr>
        <a:xfrm>
          <a:off x="323850" y="49856390"/>
          <a:ext cx="304800" cy="116205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6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6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7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8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39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0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1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2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3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4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5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6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7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8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49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0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1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2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3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4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5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6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7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8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59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0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5"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6"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7"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8"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19"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0"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1"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2"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3"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4"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2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0"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1"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2"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3"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4"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5"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6"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7"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8" name="AutoShape 2"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75</xdr:row>
      <xdr:rowOff>122462</xdr:rowOff>
    </xdr:to>
    <xdr:sp>
      <xdr:nvSpPr>
        <xdr:cNvPr id="639" name="AutoShape 1" descr="ID7T_WXSOI1W9@{451~CG"/>
        <xdr:cNvSpPr>
          <a:spLocks noChangeAspect="1" noChangeArrowheads="1"/>
        </xdr:cNvSpPr>
      </xdr:nvSpPr>
      <xdr:spPr>
        <a:xfrm>
          <a:off x="2276475" y="49856390"/>
          <a:ext cx="304800" cy="107442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0"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1"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2"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3"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4"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5"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6"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7"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8"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49"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0"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1"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2"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3"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4"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5"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6"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7"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8"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59"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0"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1"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2"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3"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4"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5"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6"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7"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8"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69"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0"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1"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2"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3"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4"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5"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6"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7"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8"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79"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80"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81"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82"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83"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684"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8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8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8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8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8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69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0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1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2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3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4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5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6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7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8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79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0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1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2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3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4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5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6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7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8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89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0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1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2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3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4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5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5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5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5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5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5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95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57"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58"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59"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0"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1"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2"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3"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4"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5"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6"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7"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8"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69"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0"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1"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2"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3"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4"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5"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6"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7"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8"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79"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0"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1"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2"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3"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4"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5"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6"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7"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8"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89"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0"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1"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2"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3"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4"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5"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6"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7"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8"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999" name="AutoShape 2"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75</xdr:row>
      <xdr:rowOff>66674</xdr:rowOff>
    </xdr:to>
    <xdr:sp>
      <xdr:nvSpPr>
        <xdr:cNvPr id="1000" name="AutoShape 1" descr="ID7T_WXSOI1W9@{451~CG"/>
        <xdr:cNvSpPr>
          <a:spLocks noChangeAspect="1"/>
        </xdr:cNvSpPr>
      </xdr:nvSpPr>
      <xdr:spPr>
        <a:xfrm>
          <a:off x="323850" y="49856390"/>
          <a:ext cx="304800" cy="1018540"/>
        </a:xfrm>
        <a:prstGeom prst="rect">
          <a:avLst/>
        </a:prstGeom>
        <a:noFill/>
        <a:ln w="9525">
          <a:noFill/>
          <a:miter lim="800000"/>
        </a:ln>
      </xdr:spPr>
    </xdr:sp>
    <xdr:clientData/>
  </xdr:twoCellAnchor>
  <xdr:twoCellAnchor editAs="oneCell">
    <xdr:from>
      <xdr:col>0</xdr:col>
      <xdr:colOff>299357</xdr:colOff>
      <xdr:row>70</xdr:row>
      <xdr:rowOff>0</xdr:rowOff>
    </xdr:from>
    <xdr:to>
      <xdr:col>1</xdr:col>
      <xdr:colOff>291193</xdr:colOff>
      <xdr:row>75</xdr:row>
      <xdr:rowOff>102222</xdr:rowOff>
    </xdr:to>
    <xdr:sp>
      <xdr:nvSpPr>
        <xdr:cNvPr id="1001" name="AutoShape 2" descr="ID7T_WXSOI1W9@{451~CG"/>
        <xdr:cNvSpPr>
          <a:spLocks noChangeAspect="1"/>
        </xdr:cNvSpPr>
      </xdr:nvSpPr>
      <xdr:spPr>
        <a:xfrm>
          <a:off x="299085" y="49856390"/>
          <a:ext cx="315595" cy="1054100"/>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0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0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0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0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0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0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0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0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1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2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3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4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5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6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7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8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09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0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1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2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3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4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5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6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7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8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19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0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1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2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3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49"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0"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1"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2"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3"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4"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5"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6"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7"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8"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5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4"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5"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6"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7"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8"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69"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70"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71"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72" name="AutoShape 2"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72</xdr:row>
      <xdr:rowOff>123825</xdr:rowOff>
    </xdr:to>
    <xdr:sp>
      <xdr:nvSpPr>
        <xdr:cNvPr id="1273" name="AutoShape 1" descr="ID7T_WXSOI1W9@{451~CG"/>
        <xdr:cNvSpPr>
          <a:spLocks noChangeAspect="1"/>
        </xdr:cNvSpPr>
      </xdr:nvSpPr>
      <xdr:spPr>
        <a:xfrm>
          <a:off x="2276475" y="49856390"/>
          <a:ext cx="304800" cy="50482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07"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08"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09"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0"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1"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2"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3"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4"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5"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6"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7"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8"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19"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0"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1"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2"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3"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4"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5"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6"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7"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8"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29"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0"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1"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2"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3"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4"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5"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6"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7"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8"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39"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0"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1"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2"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3"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4"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5"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6"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7"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8"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49"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50"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1951"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5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5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5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5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5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5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5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5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6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7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8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199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0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1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2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3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4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5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6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7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8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09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0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1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2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3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4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5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6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7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8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19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0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1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2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2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2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2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24"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25"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26"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27"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28"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29"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0"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1"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2"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3"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4"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5"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6"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7"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8"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39"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0"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1"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2"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3"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4"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5"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6"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7"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8"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49"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0"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1"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2"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3"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4"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5"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6"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7"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8"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59"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60"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61"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62"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63"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64"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65" name="AutoShape 1"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1</xdr:col>
      <xdr:colOff>0</xdr:colOff>
      <xdr:row>70</xdr:row>
      <xdr:rowOff>0</xdr:rowOff>
    </xdr:from>
    <xdr:to>
      <xdr:col>1</xdr:col>
      <xdr:colOff>304800</xdr:colOff>
      <xdr:row>79</xdr:row>
      <xdr:rowOff>146958</xdr:rowOff>
    </xdr:to>
    <xdr:sp>
      <xdr:nvSpPr>
        <xdr:cNvPr id="2266" name="AutoShape 2" descr="ID7T_WXSOI1W9@{451~CG"/>
        <xdr:cNvSpPr>
          <a:spLocks noChangeAspect="1" noChangeArrowheads="1"/>
        </xdr:cNvSpPr>
      </xdr:nvSpPr>
      <xdr:spPr>
        <a:xfrm>
          <a:off x="323850" y="49856390"/>
          <a:ext cx="304800" cy="186118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6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6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7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8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29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0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1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2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3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4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5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6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7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8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39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0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1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2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3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4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5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6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7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8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49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0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5"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6"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7"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8"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19"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0"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1"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2"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3"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4"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2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0"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1"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2"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3"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4"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5"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6"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7"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8" name="AutoShape 2"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twoCellAnchor editAs="oneCell">
    <xdr:from>
      <xdr:col>3</xdr:col>
      <xdr:colOff>0</xdr:colOff>
      <xdr:row>70</xdr:row>
      <xdr:rowOff>0</xdr:rowOff>
    </xdr:from>
    <xdr:to>
      <xdr:col>3</xdr:col>
      <xdr:colOff>304800</xdr:colOff>
      <xdr:row>79</xdr:row>
      <xdr:rowOff>51708</xdr:rowOff>
    </xdr:to>
    <xdr:sp>
      <xdr:nvSpPr>
        <xdr:cNvPr id="2539" name="AutoShape 1" descr="ID7T_WXSOI1W9@{451~CG"/>
        <xdr:cNvSpPr>
          <a:spLocks noChangeAspect="1" noChangeArrowheads="1"/>
        </xdr:cNvSpPr>
      </xdr:nvSpPr>
      <xdr:spPr>
        <a:xfrm>
          <a:off x="2276475" y="49856390"/>
          <a:ext cx="304800" cy="176593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0"/>
  <sheetViews>
    <sheetView tabSelected="1" zoomScale="70" zoomScaleNormal="70" workbookViewId="0">
      <pane xSplit="5" ySplit="5" topLeftCell="F6" activePane="bottomRight" state="frozen"/>
      <selection/>
      <selection pane="topRight"/>
      <selection pane="bottomLeft"/>
      <selection pane="bottomRight" activeCell="Y8" sqref="$A1:$XFD1048576"/>
    </sheetView>
  </sheetViews>
  <sheetFormatPr defaultColWidth="9" defaultRowHeight="15"/>
  <cols>
    <col min="1" max="1" width="4.25" style="31" customWidth="1"/>
    <col min="2" max="2" width="16" style="32" customWidth="1"/>
    <col min="3" max="3" width="9.625" style="33" customWidth="1"/>
    <col min="4" max="4" width="47" style="33" customWidth="1"/>
    <col min="5" max="5" width="11.125" style="33" customWidth="1"/>
    <col min="6" max="6" width="10" style="33" customWidth="1"/>
    <col min="7" max="7" width="9" style="34" hidden="1" customWidth="1"/>
    <col min="8" max="8" width="9.25" style="33" hidden="1" customWidth="1"/>
    <col min="9" max="9" width="9" style="33"/>
    <col min="10" max="10" width="15.75" style="33" hidden="1" customWidth="1"/>
    <col min="11" max="23" width="9" style="33"/>
    <col min="24" max="24" width="16.75" style="33" customWidth="1"/>
    <col min="25" max="25" width="11.625" style="35" customWidth="1"/>
    <col min="26" max="26" width="30.375" style="33" customWidth="1"/>
    <col min="27" max="16384" width="9" style="36"/>
  </cols>
  <sheetData>
    <row r="1" ht="85.5" customHeight="1" spans="1:26">
      <c r="A1" s="37" t="s">
        <v>0</v>
      </c>
      <c r="B1" s="37"/>
      <c r="C1" s="37"/>
      <c r="D1" s="37"/>
      <c r="E1" s="37"/>
      <c r="F1" s="37"/>
      <c r="G1" s="37"/>
      <c r="H1" s="37"/>
      <c r="I1" s="37"/>
      <c r="J1" s="37"/>
      <c r="K1" s="37"/>
      <c r="L1" s="37"/>
      <c r="M1" s="37"/>
      <c r="N1" s="37"/>
      <c r="O1" s="37"/>
      <c r="P1" s="37"/>
      <c r="Q1" s="37"/>
      <c r="R1" s="37"/>
      <c r="S1" s="37"/>
      <c r="T1" s="37"/>
      <c r="U1" s="37"/>
      <c r="V1" s="37"/>
      <c r="W1" s="37"/>
      <c r="X1" s="37"/>
      <c r="Y1" s="37"/>
      <c r="Z1" s="37"/>
    </row>
    <row r="2" s="26" customFormat="1" ht="35.25" customHeight="1" spans="1:26">
      <c r="A2" s="38" t="s">
        <v>1</v>
      </c>
      <c r="B2" s="21" t="s">
        <v>2</v>
      </c>
      <c r="C2" s="21" t="s">
        <v>3</v>
      </c>
      <c r="D2" s="21" t="s">
        <v>4</v>
      </c>
      <c r="E2" s="21" t="s">
        <v>5</v>
      </c>
      <c r="F2" s="21" t="s">
        <v>6</v>
      </c>
      <c r="G2" s="39" t="s">
        <v>7</v>
      </c>
      <c r="H2" s="21" t="s">
        <v>8</v>
      </c>
      <c r="I2" s="21" t="s">
        <v>9</v>
      </c>
      <c r="J2" s="21" t="s">
        <v>10</v>
      </c>
      <c r="K2" s="21" t="s">
        <v>11</v>
      </c>
      <c r="L2" s="21"/>
      <c r="M2" s="21"/>
      <c r="N2" s="21" t="s">
        <v>12</v>
      </c>
      <c r="O2" s="21"/>
      <c r="P2" s="21"/>
      <c r="Q2" s="21"/>
      <c r="R2" s="21"/>
      <c r="S2" s="21"/>
      <c r="T2" s="21"/>
      <c r="U2" s="21"/>
      <c r="V2" s="21"/>
      <c r="W2" s="21"/>
      <c r="X2" s="21" t="s">
        <v>13</v>
      </c>
      <c r="Y2" s="21" t="s">
        <v>14</v>
      </c>
      <c r="Z2" s="21" t="s">
        <v>15</v>
      </c>
    </row>
    <row r="3" s="26" customFormat="1" ht="35.25" customHeight="1" spans="1:26">
      <c r="A3" s="38"/>
      <c r="B3" s="21"/>
      <c r="C3" s="21"/>
      <c r="D3" s="21"/>
      <c r="E3" s="21"/>
      <c r="F3" s="21"/>
      <c r="G3" s="40"/>
      <c r="H3" s="21"/>
      <c r="I3" s="21"/>
      <c r="J3" s="21"/>
      <c r="K3" s="21"/>
      <c r="L3" s="21"/>
      <c r="M3" s="21"/>
      <c r="N3" s="21"/>
      <c r="O3" s="21"/>
      <c r="P3" s="21"/>
      <c r="Q3" s="21"/>
      <c r="R3" s="21"/>
      <c r="S3" s="21"/>
      <c r="T3" s="21"/>
      <c r="U3" s="21"/>
      <c r="V3" s="21"/>
      <c r="W3" s="21"/>
      <c r="X3" s="21"/>
      <c r="Y3" s="21"/>
      <c r="Z3" s="21"/>
    </row>
    <row r="4" s="26" customFormat="1" ht="38.25" customHeight="1" spans="1:26">
      <c r="A4" s="38"/>
      <c r="B4" s="21"/>
      <c r="C4" s="21"/>
      <c r="D4" s="21"/>
      <c r="E4" s="21"/>
      <c r="F4" s="21"/>
      <c r="G4" s="40"/>
      <c r="H4" s="21"/>
      <c r="I4" s="21"/>
      <c r="J4" s="21"/>
      <c r="K4" s="21" t="s">
        <v>16</v>
      </c>
      <c r="L4" s="21" t="s">
        <v>17</v>
      </c>
      <c r="M4" s="21" t="s">
        <v>18</v>
      </c>
      <c r="N4" s="101" t="s">
        <v>19</v>
      </c>
      <c r="O4" s="101" t="s">
        <v>20</v>
      </c>
      <c r="P4" s="101"/>
      <c r="Q4" s="101"/>
      <c r="R4" s="101" t="s">
        <v>21</v>
      </c>
      <c r="S4" s="101" t="s">
        <v>22</v>
      </c>
      <c r="T4" s="101"/>
      <c r="U4" s="101"/>
      <c r="V4" s="101" t="s">
        <v>23</v>
      </c>
      <c r="W4" s="101" t="s">
        <v>24</v>
      </c>
      <c r="X4" s="21"/>
      <c r="Y4" s="21"/>
      <c r="Z4" s="21"/>
    </row>
    <row r="5" s="26" customFormat="1" ht="38.25" customHeight="1" spans="1:26">
      <c r="A5" s="38"/>
      <c r="B5" s="21"/>
      <c r="C5" s="21"/>
      <c r="D5" s="21"/>
      <c r="E5" s="21"/>
      <c r="F5" s="21"/>
      <c r="G5" s="40"/>
      <c r="H5" s="21"/>
      <c r="I5" s="21"/>
      <c r="J5" s="21"/>
      <c r="K5" s="21"/>
      <c r="L5" s="21"/>
      <c r="M5" s="21"/>
      <c r="N5" s="101"/>
      <c r="O5" s="101" t="s">
        <v>25</v>
      </c>
      <c r="P5" s="101" t="s">
        <v>26</v>
      </c>
      <c r="Q5" s="101" t="s">
        <v>27</v>
      </c>
      <c r="R5" s="101"/>
      <c r="S5" s="101" t="s">
        <v>28</v>
      </c>
      <c r="T5" s="101" t="s">
        <v>29</v>
      </c>
      <c r="U5" s="101" t="s">
        <v>27</v>
      </c>
      <c r="V5" s="101"/>
      <c r="W5" s="101"/>
      <c r="X5" s="21"/>
      <c r="Y5" s="21"/>
      <c r="Z5" s="21"/>
    </row>
    <row r="6" s="27" customFormat="1" ht="36" customHeight="1" spans="1:26">
      <c r="A6" s="41" t="s">
        <v>30</v>
      </c>
      <c r="B6" s="41"/>
      <c r="C6" s="41"/>
      <c r="D6" s="41"/>
      <c r="E6" s="41"/>
      <c r="F6" s="8">
        <f>F7+F11+F34+F55+F62</f>
        <v>652931.1</v>
      </c>
      <c r="G6" s="8"/>
      <c r="H6" s="8"/>
      <c r="I6" s="8">
        <f>I7+I11+I34+I55+I62</f>
        <v>453431</v>
      </c>
      <c r="J6" s="8"/>
      <c r="K6" s="8">
        <f t="shared" ref="K6:W6" si="0">K7+K11+K34+K55+K62</f>
        <v>36716</v>
      </c>
      <c r="L6" s="8">
        <f t="shared" si="0"/>
        <v>187419.1</v>
      </c>
      <c r="M6" s="8">
        <f t="shared" si="0"/>
        <v>224135.1</v>
      </c>
      <c r="N6" s="8">
        <f t="shared" si="0"/>
        <v>0</v>
      </c>
      <c r="O6" s="8">
        <f t="shared" si="0"/>
        <v>62316.05</v>
      </c>
      <c r="P6" s="8">
        <f t="shared" si="0"/>
        <v>10045</v>
      </c>
      <c r="Q6" s="8">
        <f t="shared" si="0"/>
        <v>6816</v>
      </c>
      <c r="R6" s="8">
        <f t="shared" si="0"/>
        <v>82800</v>
      </c>
      <c r="S6" s="8">
        <f t="shared" si="0"/>
        <v>18723.1</v>
      </c>
      <c r="T6" s="8">
        <f t="shared" si="0"/>
        <v>20000</v>
      </c>
      <c r="U6" s="8">
        <f t="shared" si="0"/>
        <v>20288</v>
      </c>
      <c r="V6" s="8">
        <f t="shared" si="0"/>
        <v>1123</v>
      </c>
      <c r="W6" s="8">
        <f t="shared" si="0"/>
        <v>2024</v>
      </c>
      <c r="X6" s="13"/>
      <c r="Y6" s="21"/>
      <c r="Z6" s="21"/>
    </row>
    <row r="7" s="27" customFormat="1" ht="26.25" customHeight="1" spans="1:26">
      <c r="A7" s="42" t="s">
        <v>31</v>
      </c>
      <c r="B7" s="43" t="s">
        <v>32</v>
      </c>
      <c r="C7" s="43"/>
      <c r="D7" s="43"/>
      <c r="E7" s="41"/>
      <c r="F7" s="24">
        <v>267500</v>
      </c>
      <c r="G7" s="8"/>
      <c r="H7" s="8"/>
      <c r="I7" s="24">
        <v>322800</v>
      </c>
      <c r="J7" s="8"/>
      <c r="K7" s="24">
        <v>20500</v>
      </c>
      <c r="L7" s="24">
        <v>62800</v>
      </c>
      <c r="M7" s="24">
        <v>83300</v>
      </c>
      <c r="N7" s="24"/>
      <c r="O7" s="24"/>
      <c r="P7" s="24"/>
      <c r="Q7" s="24"/>
      <c r="R7" s="24">
        <v>82800</v>
      </c>
      <c r="S7" s="24">
        <v>500</v>
      </c>
      <c r="T7" s="24"/>
      <c r="U7" s="8"/>
      <c r="V7" s="8"/>
      <c r="W7" s="8"/>
      <c r="X7" s="13"/>
      <c r="Y7" s="21"/>
      <c r="Z7" s="21"/>
    </row>
    <row r="8" s="27" customFormat="1" ht="114.75" customHeight="1" spans="1:26">
      <c r="A8" s="44" t="s">
        <v>33</v>
      </c>
      <c r="B8" s="45" t="s">
        <v>34</v>
      </c>
      <c r="C8" s="46" t="s">
        <v>35</v>
      </c>
      <c r="D8" s="45" t="s">
        <v>36</v>
      </c>
      <c r="E8" s="46" t="s">
        <v>37</v>
      </c>
      <c r="F8" s="46" t="s">
        <v>38</v>
      </c>
      <c r="G8" s="47" t="s">
        <v>39</v>
      </c>
      <c r="H8" s="48" t="s">
        <v>40</v>
      </c>
      <c r="I8" s="46">
        <v>1000</v>
      </c>
      <c r="J8" s="45" t="s">
        <v>41</v>
      </c>
      <c r="K8" s="46" t="s">
        <v>42</v>
      </c>
      <c r="L8" s="46">
        <v>32100</v>
      </c>
      <c r="M8" s="46" t="s">
        <v>43</v>
      </c>
      <c r="N8" s="46"/>
      <c r="O8" s="46"/>
      <c r="P8" s="46">
        <v>32100</v>
      </c>
      <c r="Q8" s="46" t="s">
        <v>44</v>
      </c>
      <c r="R8" s="46"/>
      <c r="S8" s="46" t="s">
        <v>45</v>
      </c>
      <c r="T8" s="8"/>
      <c r="U8" s="8"/>
      <c r="V8" s="8"/>
      <c r="W8" s="8"/>
      <c r="X8" s="46" t="s">
        <v>46</v>
      </c>
      <c r="Y8" s="116" t="s">
        <v>47</v>
      </c>
      <c r="Z8" s="117" t="s">
        <v>48</v>
      </c>
    </row>
    <row r="9" s="27" customFormat="1" ht="126" customHeight="1" spans="1:26">
      <c r="A9" s="44" t="s">
        <v>49</v>
      </c>
      <c r="B9" s="49" t="s">
        <v>50</v>
      </c>
      <c r="C9" s="50" t="s">
        <v>51</v>
      </c>
      <c r="D9" s="49" t="s">
        <v>52</v>
      </c>
      <c r="E9" s="51" t="s">
        <v>53</v>
      </c>
      <c r="F9" s="51" t="s">
        <v>54</v>
      </c>
      <c r="G9" s="49" t="s">
        <v>55</v>
      </c>
      <c r="H9" s="51" t="s">
        <v>56</v>
      </c>
      <c r="I9" s="51" t="s">
        <v>57</v>
      </c>
      <c r="J9" s="49" t="s">
        <v>58</v>
      </c>
      <c r="K9" s="51" t="s">
        <v>59</v>
      </c>
      <c r="L9" s="51" t="s">
        <v>60</v>
      </c>
      <c r="M9" s="51" t="s">
        <v>61</v>
      </c>
      <c r="N9" s="102"/>
      <c r="O9" s="102"/>
      <c r="P9" s="51">
        <v>94000</v>
      </c>
      <c r="Q9" s="110">
        <v>94000</v>
      </c>
      <c r="R9" s="110" t="s">
        <v>62</v>
      </c>
      <c r="S9" s="51"/>
      <c r="T9" s="51"/>
      <c r="U9" s="51"/>
      <c r="V9" s="51"/>
      <c r="W9" s="51"/>
      <c r="X9" s="102" t="s">
        <v>63</v>
      </c>
      <c r="Y9" s="51" t="s">
        <v>64</v>
      </c>
      <c r="Z9" s="117"/>
    </row>
    <row r="10" s="27" customFormat="1" ht="96.75" customHeight="1" spans="1:26">
      <c r="A10" s="44" t="s">
        <v>65</v>
      </c>
      <c r="B10" s="49" t="s">
        <v>66</v>
      </c>
      <c r="C10" s="50" t="s">
        <v>51</v>
      </c>
      <c r="D10" s="49" t="s">
        <v>67</v>
      </c>
      <c r="E10" s="51" t="s">
        <v>53</v>
      </c>
      <c r="F10" s="51" t="s">
        <v>68</v>
      </c>
      <c r="G10" s="49" t="s">
        <v>69</v>
      </c>
      <c r="H10" s="51" t="s">
        <v>56</v>
      </c>
      <c r="I10" s="51" t="s">
        <v>70</v>
      </c>
      <c r="J10" s="49" t="s">
        <v>58</v>
      </c>
      <c r="K10" s="51">
        <v>160000</v>
      </c>
      <c r="L10" s="51" t="s">
        <v>71</v>
      </c>
      <c r="M10" s="51" t="s">
        <v>72</v>
      </c>
      <c r="N10" s="102"/>
      <c r="O10" s="102"/>
      <c r="P10" s="51">
        <v>122500</v>
      </c>
      <c r="Q10" s="110">
        <v>17500</v>
      </c>
      <c r="R10" s="110" t="s">
        <v>73</v>
      </c>
      <c r="S10" s="51"/>
      <c r="T10" s="51"/>
      <c r="U10" s="51"/>
      <c r="V10" s="51"/>
      <c r="W10" s="51"/>
      <c r="X10" s="102" t="s">
        <v>74</v>
      </c>
      <c r="Y10" s="51" t="s">
        <v>64</v>
      </c>
      <c r="Z10" s="117"/>
    </row>
    <row r="11" s="27" customFormat="1" ht="27" customHeight="1" spans="1:26">
      <c r="A11" s="42" t="s">
        <v>75</v>
      </c>
      <c r="B11" s="43" t="s">
        <v>76</v>
      </c>
      <c r="C11" s="43"/>
      <c r="D11" s="43"/>
      <c r="E11" s="13"/>
      <c r="F11" s="24">
        <f>F12+F15+F18+F21+F26+F29+F31</f>
        <v>87481.95</v>
      </c>
      <c r="G11" s="24"/>
      <c r="H11" s="24"/>
      <c r="I11" s="24">
        <f t="shared" ref="I11:W11" si="1">I12+I15+I18+I21+I26+I29+I31</f>
        <v>21877</v>
      </c>
      <c r="J11" s="24"/>
      <c r="K11" s="24">
        <f t="shared" si="1"/>
        <v>0</v>
      </c>
      <c r="L11" s="24">
        <f t="shared" si="1"/>
        <v>28366.95</v>
      </c>
      <c r="M11" s="24">
        <f t="shared" si="1"/>
        <v>28366.95</v>
      </c>
      <c r="N11" s="24">
        <f t="shared" si="1"/>
        <v>0</v>
      </c>
      <c r="O11" s="24">
        <f t="shared" si="1"/>
        <v>19443.95</v>
      </c>
      <c r="P11" s="24">
        <f t="shared" si="1"/>
        <v>45</v>
      </c>
      <c r="Q11" s="24">
        <f t="shared" si="1"/>
        <v>0</v>
      </c>
      <c r="R11" s="24">
        <f t="shared" si="1"/>
        <v>0</v>
      </c>
      <c r="S11" s="24">
        <f t="shared" si="1"/>
        <v>4938</v>
      </c>
      <c r="T11" s="24">
        <f t="shared" si="1"/>
        <v>1000</v>
      </c>
      <c r="U11" s="24">
        <f t="shared" si="1"/>
        <v>2000</v>
      </c>
      <c r="V11" s="24">
        <f t="shared" si="1"/>
        <v>0</v>
      </c>
      <c r="W11" s="24">
        <f t="shared" si="1"/>
        <v>940</v>
      </c>
      <c r="X11" s="13"/>
      <c r="Y11" s="24"/>
      <c r="Z11" s="24"/>
    </row>
    <row r="12" s="27" customFormat="1" ht="27" customHeight="1" spans="1:26">
      <c r="A12" s="42" t="s">
        <v>77</v>
      </c>
      <c r="B12" s="43" t="s">
        <v>78</v>
      </c>
      <c r="C12" s="43"/>
      <c r="D12" s="43"/>
      <c r="E12" s="52"/>
      <c r="F12" s="53">
        <f>SUM(F13:F14)</f>
        <v>6642</v>
      </c>
      <c r="G12" s="53"/>
      <c r="H12" s="53"/>
      <c r="I12" s="53">
        <f t="shared" ref="I12:W12" si="2">SUM(I13:I14)</f>
        <v>4192</v>
      </c>
      <c r="J12" s="53"/>
      <c r="K12" s="53">
        <f t="shared" si="2"/>
        <v>0</v>
      </c>
      <c r="L12" s="53">
        <f t="shared" si="2"/>
        <v>2450</v>
      </c>
      <c r="M12" s="53">
        <f t="shared" si="2"/>
        <v>2450</v>
      </c>
      <c r="N12" s="53">
        <f t="shared" si="2"/>
        <v>0</v>
      </c>
      <c r="O12" s="53">
        <f t="shared" si="2"/>
        <v>1510</v>
      </c>
      <c r="P12" s="53">
        <f t="shared" si="2"/>
        <v>0</v>
      </c>
      <c r="Q12" s="53">
        <f t="shared" si="2"/>
        <v>0</v>
      </c>
      <c r="R12" s="53">
        <f t="shared" si="2"/>
        <v>0</v>
      </c>
      <c r="S12" s="53">
        <f t="shared" si="2"/>
        <v>0</v>
      </c>
      <c r="T12" s="53">
        <f t="shared" si="2"/>
        <v>0</v>
      </c>
      <c r="U12" s="53">
        <f t="shared" si="2"/>
        <v>0</v>
      </c>
      <c r="V12" s="53">
        <f t="shared" si="2"/>
        <v>0</v>
      </c>
      <c r="W12" s="53">
        <f t="shared" si="2"/>
        <v>940</v>
      </c>
      <c r="X12" s="13"/>
      <c r="Y12" s="53"/>
      <c r="Z12" s="53"/>
    </row>
    <row r="13" s="28" customFormat="1" ht="61.5" customHeight="1" spans="1:26">
      <c r="A13" s="44" t="s">
        <v>79</v>
      </c>
      <c r="B13" s="54" t="s">
        <v>80</v>
      </c>
      <c r="C13" s="46" t="s">
        <v>51</v>
      </c>
      <c r="D13" s="54" t="s">
        <v>81</v>
      </c>
      <c r="E13" s="55" t="s">
        <v>82</v>
      </c>
      <c r="F13" s="56">
        <v>2864</v>
      </c>
      <c r="G13" s="55" t="s">
        <v>83</v>
      </c>
      <c r="H13" s="57"/>
      <c r="I13" s="78">
        <f>F13-M13</f>
        <v>2294</v>
      </c>
      <c r="J13" s="55" t="s">
        <v>84</v>
      </c>
      <c r="K13" s="78"/>
      <c r="L13" s="78">
        <v>570</v>
      </c>
      <c r="M13" s="78">
        <v>570</v>
      </c>
      <c r="N13" s="78"/>
      <c r="O13" s="78">
        <v>570</v>
      </c>
      <c r="P13" s="78"/>
      <c r="Q13" s="78"/>
      <c r="R13" s="78"/>
      <c r="S13" s="78"/>
      <c r="T13" s="78"/>
      <c r="U13" s="78"/>
      <c r="V13" s="78"/>
      <c r="W13" s="78"/>
      <c r="X13" s="55" t="s">
        <v>85</v>
      </c>
      <c r="Y13" s="55" t="s">
        <v>86</v>
      </c>
      <c r="Z13" s="118"/>
    </row>
    <row r="14" s="27" customFormat="1" ht="61.5" customHeight="1" spans="1:26">
      <c r="A14" s="44" t="s">
        <v>87</v>
      </c>
      <c r="B14" s="58" t="s">
        <v>88</v>
      </c>
      <c r="C14" s="59" t="s">
        <v>51</v>
      </c>
      <c r="D14" s="60" t="s">
        <v>89</v>
      </c>
      <c r="E14" s="53" t="s">
        <v>82</v>
      </c>
      <c r="F14" s="61">
        <v>3778</v>
      </c>
      <c r="G14" s="62" t="s">
        <v>90</v>
      </c>
      <c r="H14" s="24" t="s">
        <v>91</v>
      </c>
      <c r="I14" s="24">
        <v>1898</v>
      </c>
      <c r="J14" s="13" t="s">
        <v>84</v>
      </c>
      <c r="K14" s="13"/>
      <c r="L14" s="61">
        <v>1880</v>
      </c>
      <c r="M14" s="61">
        <v>1880</v>
      </c>
      <c r="N14" s="61"/>
      <c r="O14" s="61">
        <v>940</v>
      </c>
      <c r="P14" s="61"/>
      <c r="Q14" s="61"/>
      <c r="R14" s="61"/>
      <c r="S14" s="93"/>
      <c r="T14" s="61"/>
      <c r="U14" s="61"/>
      <c r="V14" s="61"/>
      <c r="W14" s="61">
        <v>940</v>
      </c>
      <c r="X14" s="13" t="s">
        <v>92</v>
      </c>
      <c r="Y14" s="24" t="s">
        <v>93</v>
      </c>
      <c r="Z14" s="53"/>
    </row>
    <row r="15" s="27" customFormat="1" ht="27" customHeight="1" spans="1:26">
      <c r="A15" s="42" t="s">
        <v>94</v>
      </c>
      <c r="B15" s="43" t="s">
        <v>95</v>
      </c>
      <c r="C15" s="43"/>
      <c r="D15" s="43"/>
      <c r="E15" s="13"/>
      <c r="F15" s="61">
        <f>SUM(F16:F17)</f>
        <v>1024</v>
      </c>
      <c r="G15" s="61"/>
      <c r="H15" s="61"/>
      <c r="I15" s="61">
        <f>SUM(I16:I17)</f>
        <v>285</v>
      </c>
      <c r="J15" s="61"/>
      <c r="K15" s="61">
        <f t="shared" ref="K15:W15" si="3">SUM(K16:K17)</f>
        <v>0</v>
      </c>
      <c r="L15" s="61">
        <f t="shared" si="3"/>
        <v>739</v>
      </c>
      <c r="M15" s="61">
        <f t="shared" si="3"/>
        <v>739</v>
      </c>
      <c r="N15" s="61">
        <f t="shared" si="3"/>
        <v>0</v>
      </c>
      <c r="O15" s="61">
        <f t="shared" si="3"/>
        <v>370</v>
      </c>
      <c r="P15" s="61">
        <f t="shared" si="3"/>
        <v>0</v>
      </c>
      <c r="Q15" s="61">
        <f t="shared" si="3"/>
        <v>0</v>
      </c>
      <c r="R15" s="61">
        <f t="shared" si="3"/>
        <v>0</v>
      </c>
      <c r="S15" s="61">
        <f t="shared" si="3"/>
        <v>369</v>
      </c>
      <c r="T15" s="61">
        <f t="shared" si="3"/>
        <v>0</v>
      </c>
      <c r="U15" s="61">
        <f t="shared" si="3"/>
        <v>0</v>
      </c>
      <c r="V15" s="61">
        <f t="shared" si="3"/>
        <v>0</v>
      </c>
      <c r="W15" s="61">
        <f t="shared" si="3"/>
        <v>0</v>
      </c>
      <c r="X15" s="13"/>
      <c r="Y15" s="13"/>
      <c r="Z15" s="13"/>
    </row>
    <row r="16" s="27" customFormat="1" ht="62.45" customHeight="1" spans="1:26">
      <c r="A16" s="63">
        <v>6</v>
      </c>
      <c r="B16" s="64" t="s">
        <v>96</v>
      </c>
      <c r="C16" s="59" t="s">
        <v>51</v>
      </c>
      <c r="D16" s="65" t="s">
        <v>97</v>
      </c>
      <c r="E16" s="66" t="s">
        <v>82</v>
      </c>
      <c r="F16" s="61">
        <v>705</v>
      </c>
      <c r="G16" s="67" t="s">
        <v>98</v>
      </c>
      <c r="H16" s="24" t="s">
        <v>91</v>
      </c>
      <c r="I16" s="24">
        <v>285</v>
      </c>
      <c r="J16" s="13" t="s">
        <v>84</v>
      </c>
      <c r="K16" s="13"/>
      <c r="L16" s="61">
        <v>420</v>
      </c>
      <c r="M16" s="61">
        <v>420</v>
      </c>
      <c r="N16" s="61"/>
      <c r="O16" s="61">
        <v>210</v>
      </c>
      <c r="P16" s="61"/>
      <c r="Q16" s="61"/>
      <c r="R16" s="61"/>
      <c r="S16" s="61">
        <v>210</v>
      </c>
      <c r="T16" s="61"/>
      <c r="U16" s="61"/>
      <c r="V16" s="61"/>
      <c r="W16" s="61"/>
      <c r="X16" s="13" t="s">
        <v>92</v>
      </c>
      <c r="Y16" s="24" t="s">
        <v>93</v>
      </c>
      <c r="Z16" s="13"/>
    </row>
    <row r="17" s="27" customFormat="1" ht="54" customHeight="1" spans="1:26">
      <c r="A17" s="68">
        <v>7</v>
      </c>
      <c r="B17" s="69" t="s">
        <v>99</v>
      </c>
      <c r="C17" s="13" t="s">
        <v>35</v>
      </c>
      <c r="D17" s="65" t="s">
        <v>100</v>
      </c>
      <c r="E17" s="13">
        <v>2022</v>
      </c>
      <c r="F17" s="70">
        <v>319</v>
      </c>
      <c r="G17" s="67" t="s">
        <v>101</v>
      </c>
      <c r="H17" s="13" t="s">
        <v>102</v>
      </c>
      <c r="I17" s="103"/>
      <c r="J17" s="24" t="s">
        <v>84</v>
      </c>
      <c r="K17" s="24"/>
      <c r="L17" s="70">
        <v>319</v>
      </c>
      <c r="M17" s="70">
        <v>319</v>
      </c>
      <c r="N17" s="104"/>
      <c r="O17" s="104">
        <v>160</v>
      </c>
      <c r="P17" s="61"/>
      <c r="Q17" s="61"/>
      <c r="R17" s="61"/>
      <c r="S17" s="61">
        <v>159</v>
      </c>
      <c r="T17" s="61"/>
      <c r="U17" s="61"/>
      <c r="V17" s="61"/>
      <c r="W17" s="61"/>
      <c r="X17" s="13" t="s">
        <v>92</v>
      </c>
      <c r="Y17" s="24" t="s">
        <v>93</v>
      </c>
      <c r="Z17" s="10"/>
    </row>
    <row r="18" s="29" customFormat="1" ht="27" customHeight="1" spans="1:26">
      <c r="A18" s="42" t="s">
        <v>103</v>
      </c>
      <c r="B18" s="43" t="s">
        <v>104</v>
      </c>
      <c r="C18" s="43"/>
      <c r="D18" s="43"/>
      <c r="E18" s="13"/>
      <c r="F18" s="61">
        <f>SUM(F19:F20)</f>
        <v>23876</v>
      </c>
      <c r="G18" s="61"/>
      <c r="H18" s="61"/>
      <c r="I18" s="61">
        <f t="shared" ref="I18:W18" si="4">SUM(I19:I20)</f>
        <v>5600</v>
      </c>
      <c r="J18" s="61"/>
      <c r="K18" s="61">
        <f t="shared" si="4"/>
        <v>0</v>
      </c>
      <c r="L18" s="61">
        <f t="shared" si="4"/>
        <v>7038</v>
      </c>
      <c r="M18" s="61">
        <f t="shared" si="4"/>
        <v>7038</v>
      </c>
      <c r="N18" s="61">
        <f t="shared" si="4"/>
        <v>0</v>
      </c>
      <c r="O18" s="61">
        <f t="shared" si="4"/>
        <v>3519</v>
      </c>
      <c r="P18" s="61">
        <f t="shared" si="4"/>
        <v>0</v>
      </c>
      <c r="Q18" s="61">
        <f t="shared" si="4"/>
        <v>0</v>
      </c>
      <c r="R18" s="61">
        <f t="shared" si="4"/>
        <v>0</v>
      </c>
      <c r="S18" s="61">
        <f t="shared" si="4"/>
        <v>3519</v>
      </c>
      <c r="T18" s="61">
        <f t="shared" si="4"/>
        <v>0</v>
      </c>
      <c r="U18" s="61">
        <f t="shared" si="4"/>
        <v>0</v>
      </c>
      <c r="V18" s="61">
        <f t="shared" si="4"/>
        <v>0</v>
      </c>
      <c r="W18" s="61">
        <f t="shared" si="4"/>
        <v>0</v>
      </c>
      <c r="X18" s="13"/>
      <c r="Y18" s="61"/>
      <c r="Z18" s="61"/>
    </row>
    <row r="19" s="27" customFormat="1" ht="108.75" customHeight="1" spans="1:26">
      <c r="A19" s="63">
        <v>8</v>
      </c>
      <c r="B19" s="71" t="s">
        <v>105</v>
      </c>
      <c r="C19" s="59" t="s">
        <v>51</v>
      </c>
      <c r="D19" s="71" t="s">
        <v>106</v>
      </c>
      <c r="E19" s="66" t="s">
        <v>107</v>
      </c>
      <c r="F19" s="70">
        <v>14876</v>
      </c>
      <c r="G19" s="15" t="s">
        <v>108</v>
      </c>
      <c r="H19" s="24" t="s">
        <v>91</v>
      </c>
      <c r="I19" s="13">
        <v>5600</v>
      </c>
      <c r="J19" s="105" t="s">
        <v>109</v>
      </c>
      <c r="K19" s="13"/>
      <c r="L19" s="61">
        <v>5600</v>
      </c>
      <c r="M19" s="61">
        <v>5600</v>
      </c>
      <c r="N19" s="61"/>
      <c r="O19" s="61">
        <v>2800</v>
      </c>
      <c r="P19" s="61"/>
      <c r="Q19" s="61"/>
      <c r="R19" s="61"/>
      <c r="S19" s="61">
        <v>2800</v>
      </c>
      <c r="T19" s="61"/>
      <c r="U19" s="61"/>
      <c r="V19" s="61"/>
      <c r="W19" s="61"/>
      <c r="X19" s="13" t="s">
        <v>92</v>
      </c>
      <c r="Y19" s="13" t="s">
        <v>110</v>
      </c>
      <c r="Z19" s="10"/>
    </row>
    <row r="20" s="27" customFormat="1" ht="89.25" customHeight="1" spans="1:26">
      <c r="A20" s="72">
        <v>9</v>
      </c>
      <c r="B20" s="73" t="s">
        <v>111</v>
      </c>
      <c r="C20" s="46" t="s">
        <v>35</v>
      </c>
      <c r="D20" s="73" t="s">
        <v>112</v>
      </c>
      <c r="E20" s="46" t="s">
        <v>113</v>
      </c>
      <c r="F20" s="70">
        <v>9000</v>
      </c>
      <c r="G20" s="74"/>
      <c r="H20" s="46" t="s">
        <v>102</v>
      </c>
      <c r="I20" s="46"/>
      <c r="J20" s="106">
        <v>0.13</v>
      </c>
      <c r="K20" s="46"/>
      <c r="L20" s="61">
        <v>1438</v>
      </c>
      <c r="M20" s="61">
        <v>1438</v>
      </c>
      <c r="N20" s="61"/>
      <c r="O20" s="61">
        <v>719</v>
      </c>
      <c r="P20" s="61"/>
      <c r="Q20" s="61"/>
      <c r="R20" s="61"/>
      <c r="S20" s="61">
        <v>719</v>
      </c>
      <c r="T20" s="61"/>
      <c r="U20" s="61"/>
      <c r="V20" s="61"/>
      <c r="W20" s="61"/>
      <c r="X20" s="13" t="s">
        <v>92</v>
      </c>
      <c r="Y20" s="24" t="s">
        <v>93</v>
      </c>
      <c r="Z20" s="10"/>
    </row>
    <row r="21" s="27" customFormat="1" ht="27" customHeight="1" spans="1:26">
      <c r="A21" s="42" t="s">
        <v>114</v>
      </c>
      <c r="B21" s="43" t="s">
        <v>115</v>
      </c>
      <c r="C21" s="43"/>
      <c r="D21" s="43"/>
      <c r="E21" s="13"/>
      <c r="F21" s="13">
        <f>SUM(F22:F25)</f>
        <v>20700</v>
      </c>
      <c r="G21" s="13"/>
      <c r="H21" s="13">
        <f t="shared" ref="H21:W21" si="5">SUM(H22:H25)</f>
        <v>4044.06</v>
      </c>
      <c r="I21" s="13">
        <f t="shared" si="5"/>
        <v>0</v>
      </c>
      <c r="J21" s="13"/>
      <c r="K21" s="13">
        <f t="shared" si="5"/>
        <v>0</v>
      </c>
      <c r="L21" s="13">
        <f t="shared" si="5"/>
        <v>2700</v>
      </c>
      <c r="M21" s="13">
        <f t="shared" si="5"/>
        <v>2700</v>
      </c>
      <c r="N21" s="13">
        <f t="shared" si="5"/>
        <v>0</v>
      </c>
      <c r="O21" s="13">
        <f t="shared" si="5"/>
        <v>0</v>
      </c>
      <c r="P21" s="13">
        <f t="shared" si="5"/>
        <v>45</v>
      </c>
      <c r="Q21" s="13">
        <f t="shared" si="5"/>
        <v>0</v>
      </c>
      <c r="R21" s="13">
        <f t="shared" si="5"/>
        <v>0</v>
      </c>
      <c r="S21" s="13">
        <f t="shared" si="5"/>
        <v>655</v>
      </c>
      <c r="T21" s="13">
        <f t="shared" si="5"/>
        <v>0</v>
      </c>
      <c r="U21" s="13">
        <f t="shared" si="5"/>
        <v>2000</v>
      </c>
      <c r="V21" s="13">
        <f t="shared" si="5"/>
        <v>0</v>
      </c>
      <c r="W21" s="13">
        <f t="shared" si="5"/>
        <v>0</v>
      </c>
      <c r="X21" s="13"/>
      <c r="Y21" s="13"/>
      <c r="Z21" s="10"/>
    </row>
    <row r="22" s="27" customFormat="1" ht="55.5" customHeight="1" spans="1:26">
      <c r="A22" s="72">
        <v>10</v>
      </c>
      <c r="B22" s="10" t="s">
        <v>116</v>
      </c>
      <c r="C22" s="13" t="s">
        <v>35</v>
      </c>
      <c r="D22" s="12" t="s">
        <v>117</v>
      </c>
      <c r="E22" s="13">
        <v>2022</v>
      </c>
      <c r="F22" s="13">
        <v>300</v>
      </c>
      <c r="G22" s="13"/>
      <c r="H22" s="75" t="s">
        <v>102</v>
      </c>
      <c r="I22" s="13"/>
      <c r="J22" s="13" t="s">
        <v>84</v>
      </c>
      <c r="K22" s="13"/>
      <c r="L22" s="13">
        <v>300</v>
      </c>
      <c r="M22" s="13">
        <v>300</v>
      </c>
      <c r="N22" s="13"/>
      <c r="O22" s="13"/>
      <c r="P22" s="13"/>
      <c r="Q22" s="13"/>
      <c r="R22" s="13"/>
      <c r="S22" s="13">
        <v>300</v>
      </c>
      <c r="T22" s="13"/>
      <c r="U22" s="13"/>
      <c r="V22" s="13"/>
      <c r="W22" s="13"/>
      <c r="X22" s="13" t="s">
        <v>118</v>
      </c>
      <c r="Y22" s="13" t="s">
        <v>119</v>
      </c>
      <c r="Z22" s="10" t="s">
        <v>120</v>
      </c>
    </row>
    <row r="23" s="27" customFormat="1" ht="55.5" customHeight="1" spans="1:26">
      <c r="A23" s="72">
        <v>11</v>
      </c>
      <c r="B23" s="76" t="s">
        <v>121</v>
      </c>
      <c r="C23" s="13" t="s">
        <v>35</v>
      </c>
      <c r="D23" s="12" t="s">
        <v>122</v>
      </c>
      <c r="E23" s="13">
        <v>2022</v>
      </c>
      <c r="F23" s="13">
        <v>300</v>
      </c>
      <c r="G23" s="13"/>
      <c r="H23" s="75" t="s">
        <v>123</v>
      </c>
      <c r="I23" s="13"/>
      <c r="J23" s="13" t="s">
        <v>84</v>
      </c>
      <c r="K23" s="13"/>
      <c r="L23" s="13">
        <v>300</v>
      </c>
      <c r="M23" s="13">
        <v>300</v>
      </c>
      <c r="N23" s="13"/>
      <c r="O23" s="13"/>
      <c r="P23" s="13">
        <v>45</v>
      </c>
      <c r="Q23" s="13"/>
      <c r="R23" s="13"/>
      <c r="S23" s="13">
        <v>255</v>
      </c>
      <c r="T23" s="13"/>
      <c r="U23" s="13"/>
      <c r="V23" s="13"/>
      <c r="W23" s="13"/>
      <c r="X23" s="111" t="s">
        <v>124</v>
      </c>
      <c r="Y23" s="111" t="s">
        <v>125</v>
      </c>
      <c r="Z23" s="10" t="s">
        <v>120</v>
      </c>
    </row>
    <row r="24" s="27" customFormat="1" ht="55.5" customHeight="1" spans="1:26">
      <c r="A24" s="72">
        <v>12</v>
      </c>
      <c r="B24" s="10" t="s">
        <v>126</v>
      </c>
      <c r="C24" s="13" t="s">
        <v>35</v>
      </c>
      <c r="D24" s="10" t="s">
        <v>127</v>
      </c>
      <c r="E24" s="13">
        <v>2022</v>
      </c>
      <c r="F24" s="13">
        <v>100</v>
      </c>
      <c r="G24" s="13"/>
      <c r="H24" s="75">
        <v>2022.06</v>
      </c>
      <c r="I24" s="13"/>
      <c r="J24" s="13" t="s">
        <v>84</v>
      </c>
      <c r="K24" s="13"/>
      <c r="L24" s="13">
        <v>100</v>
      </c>
      <c r="M24" s="13">
        <v>100</v>
      </c>
      <c r="N24" s="13"/>
      <c r="O24" s="13"/>
      <c r="P24" s="13"/>
      <c r="Q24" s="13"/>
      <c r="R24" s="13"/>
      <c r="S24" s="13">
        <v>100</v>
      </c>
      <c r="T24" s="13"/>
      <c r="U24" s="13"/>
      <c r="V24" s="13"/>
      <c r="W24" s="13"/>
      <c r="X24" s="111" t="s">
        <v>124</v>
      </c>
      <c r="Y24" s="111" t="s">
        <v>128</v>
      </c>
      <c r="Z24" s="10" t="s">
        <v>120</v>
      </c>
    </row>
    <row r="25" s="27" customFormat="1" ht="64.5" customHeight="1" spans="1:26">
      <c r="A25" s="72">
        <v>13</v>
      </c>
      <c r="B25" s="10" t="s">
        <v>129</v>
      </c>
      <c r="C25" s="13" t="s">
        <v>35</v>
      </c>
      <c r="D25" s="12" t="s">
        <v>130</v>
      </c>
      <c r="E25" s="13" t="s">
        <v>37</v>
      </c>
      <c r="F25" s="13">
        <v>20000</v>
      </c>
      <c r="G25" s="13"/>
      <c r="H25" s="75">
        <v>2022</v>
      </c>
      <c r="I25" s="13"/>
      <c r="J25" s="13" t="s">
        <v>131</v>
      </c>
      <c r="K25" s="13">
        <v>0</v>
      </c>
      <c r="L25" s="13">
        <v>2000</v>
      </c>
      <c r="M25" s="13">
        <v>2000</v>
      </c>
      <c r="N25" s="13"/>
      <c r="O25" s="13"/>
      <c r="P25" s="13"/>
      <c r="Q25" s="13"/>
      <c r="R25" s="13"/>
      <c r="S25" s="13"/>
      <c r="T25" s="13"/>
      <c r="U25" s="13">
        <v>2000</v>
      </c>
      <c r="V25" s="13"/>
      <c r="W25" s="13"/>
      <c r="X25" s="13" t="s">
        <v>132</v>
      </c>
      <c r="Y25" s="13" t="s">
        <v>132</v>
      </c>
      <c r="Z25" s="10" t="s">
        <v>120</v>
      </c>
    </row>
    <row r="26" s="30" customFormat="1" ht="26.25" customHeight="1" spans="1:26">
      <c r="A26" s="42" t="s">
        <v>133</v>
      </c>
      <c r="B26" s="43" t="s">
        <v>134</v>
      </c>
      <c r="C26" s="43"/>
      <c r="D26" s="43"/>
      <c r="E26" s="77"/>
      <c r="F26" s="59">
        <f>SUM(F27:F28)</f>
        <v>24844.95</v>
      </c>
      <c r="G26" s="59"/>
      <c r="H26" s="59"/>
      <c r="I26" s="59">
        <f t="shared" ref="I26:W26" si="6">SUM(I27:I28)</f>
        <v>10800</v>
      </c>
      <c r="J26" s="59"/>
      <c r="K26" s="59">
        <f t="shared" si="6"/>
        <v>0</v>
      </c>
      <c r="L26" s="59">
        <f t="shared" si="6"/>
        <v>14044.95</v>
      </c>
      <c r="M26" s="59">
        <f t="shared" si="6"/>
        <v>14044.95</v>
      </c>
      <c r="N26" s="59">
        <f t="shared" si="6"/>
        <v>0</v>
      </c>
      <c r="O26" s="59">
        <f t="shared" si="6"/>
        <v>14044.95</v>
      </c>
      <c r="P26" s="59">
        <f t="shared" si="6"/>
        <v>0</v>
      </c>
      <c r="Q26" s="59">
        <f t="shared" si="6"/>
        <v>0</v>
      </c>
      <c r="R26" s="59">
        <f t="shared" si="6"/>
        <v>0</v>
      </c>
      <c r="S26" s="59">
        <f t="shared" si="6"/>
        <v>0</v>
      </c>
      <c r="T26" s="59">
        <f t="shared" si="6"/>
        <v>0</v>
      </c>
      <c r="U26" s="59">
        <f t="shared" si="6"/>
        <v>0</v>
      </c>
      <c r="V26" s="59">
        <f t="shared" si="6"/>
        <v>0</v>
      </c>
      <c r="W26" s="59">
        <f t="shared" si="6"/>
        <v>0</v>
      </c>
      <c r="X26" s="112"/>
      <c r="Y26" s="112"/>
      <c r="Z26" s="112"/>
    </row>
    <row r="27" s="28" customFormat="1" ht="112.5" customHeight="1" spans="1:26">
      <c r="A27" s="46">
        <v>14</v>
      </c>
      <c r="B27" s="54" t="s">
        <v>135</v>
      </c>
      <c r="C27" s="55" t="s">
        <v>51</v>
      </c>
      <c r="D27" s="54" t="s">
        <v>136</v>
      </c>
      <c r="E27" s="55" t="s">
        <v>82</v>
      </c>
      <c r="F27" s="78">
        <v>17407.95</v>
      </c>
      <c r="G27" s="55" t="s">
        <v>137</v>
      </c>
      <c r="H27" s="79">
        <v>44501</v>
      </c>
      <c r="I27" s="78">
        <v>9800</v>
      </c>
      <c r="J27" s="55" t="s">
        <v>84</v>
      </c>
      <c r="K27" s="78"/>
      <c r="L27" s="78">
        <v>7607.95</v>
      </c>
      <c r="M27" s="78">
        <v>7607.95</v>
      </c>
      <c r="N27" s="78"/>
      <c r="O27" s="78">
        <v>7607.95</v>
      </c>
      <c r="P27" s="78"/>
      <c r="Q27" s="78"/>
      <c r="R27" s="78"/>
      <c r="S27" s="78"/>
      <c r="T27" s="78"/>
      <c r="U27" s="78"/>
      <c r="V27" s="78"/>
      <c r="W27" s="78"/>
      <c r="X27" s="55" t="s">
        <v>138</v>
      </c>
      <c r="Y27" s="55" t="s">
        <v>139</v>
      </c>
      <c r="Z27" s="118"/>
    </row>
    <row r="28" s="28" customFormat="1" ht="60" customHeight="1" spans="1:26">
      <c r="A28" s="80">
        <v>15</v>
      </c>
      <c r="B28" s="54" t="s">
        <v>140</v>
      </c>
      <c r="C28" s="55" t="s">
        <v>51</v>
      </c>
      <c r="D28" s="54" t="s">
        <v>141</v>
      </c>
      <c r="E28" s="55" t="s">
        <v>142</v>
      </c>
      <c r="F28" s="78">
        <v>7437</v>
      </c>
      <c r="G28" s="55" t="s">
        <v>143</v>
      </c>
      <c r="H28" s="81">
        <v>44470</v>
      </c>
      <c r="I28" s="78">
        <v>1000</v>
      </c>
      <c r="J28" s="55" t="s">
        <v>84</v>
      </c>
      <c r="K28" s="78"/>
      <c r="L28" s="78">
        <v>6437</v>
      </c>
      <c r="M28" s="78">
        <v>6437</v>
      </c>
      <c r="N28" s="78"/>
      <c r="O28" s="78">
        <v>6437</v>
      </c>
      <c r="P28" s="78"/>
      <c r="Q28" s="78"/>
      <c r="R28" s="78"/>
      <c r="S28" s="78"/>
      <c r="T28" s="78"/>
      <c r="U28" s="78"/>
      <c r="V28" s="78"/>
      <c r="W28" s="78"/>
      <c r="X28" s="55" t="s">
        <v>144</v>
      </c>
      <c r="Y28" s="55" t="s">
        <v>139</v>
      </c>
      <c r="Z28" s="118"/>
    </row>
    <row r="29" s="30" customFormat="1" ht="26.25" customHeight="1" spans="1:26">
      <c r="A29" s="42" t="s">
        <v>145</v>
      </c>
      <c r="B29" s="43" t="s">
        <v>146</v>
      </c>
      <c r="C29" s="43"/>
      <c r="D29" s="43"/>
      <c r="E29" s="77"/>
      <c r="F29" s="70">
        <f>F30</f>
        <v>10000</v>
      </c>
      <c r="G29" s="70"/>
      <c r="H29" s="70"/>
      <c r="I29" s="70">
        <f t="shared" ref="I29:W29" si="7">I30</f>
        <v>1000</v>
      </c>
      <c r="J29" s="70"/>
      <c r="K29" s="70">
        <f t="shared" si="7"/>
        <v>0</v>
      </c>
      <c r="L29" s="70">
        <f t="shared" si="7"/>
        <v>1000</v>
      </c>
      <c r="M29" s="70">
        <f t="shared" si="7"/>
        <v>1000</v>
      </c>
      <c r="N29" s="70">
        <f t="shared" si="7"/>
        <v>0</v>
      </c>
      <c r="O29" s="70">
        <f t="shared" si="7"/>
        <v>0</v>
      </c>
      <c r="P29" s="70">
        <f t="shared" si="7"/>
        <v>0</v>
      </c>
      <c r="Q29" s="70">
        <f t="shared" si="7"/>
        <v>0</v>
      </c>
      <c r="R29" s="70">
        <f t="shared" si="7"/>
        <v>0</v>
      </c>
      <c r="S29" s="70">
        <f t="shared" si="7"/>
        <v>0</v>
      </c>
      <c r="T29" s="70">
        <f t="shared" si="7"/>
        <v>1000</v>
      </c>
      <c r="U29" s="70">
        <f t="shared" si="7"/>
        <v>0</v>
      </c>
      <c r="V29" s="70">
        <f t="shared" si="7"/>
        <v>0</v>
      </c>
      <c r="W29" s="70">
        <f t="shared" si="7"/>
        <v>0</v>
      </c>
      <c r="X29" s="113"/>
      <c r="Y29" s="113"/>
      <c r="Z29" s="113"/>
    </row>
    <row r="30" s="28" customFormat="1" ht="66.75" customHeight="1" spans="1:26">
      <c r="A30" s="46">
        <v>16</v>
      </c>
      <c r="B30" s="82" t="s">
        <v>147</v>
      </c>
      <c r="C30" s="13" t="s">
        <v>35</v>
      </c>
      <c r="D30" s="45" t="s">
        <v>148</v>
      </c>
      <c r="E30" s="57" t="s">
        <v>149</v>
      </c>
      <c r="F30" s="83">
        <v>10000</v>
      </c>
      <c r="G30" s="83"/>
      <c r="H30" s="55" t="s">
        <v>102</v>
      </c>
      <c r="I30" s="83">
        <v>1000</v>
      </c>
      <c r="J30" s="45" t="s">
        <v>150</v>
      </c>
      <c r="K30" s="83"/>
      <c r="L30" s="83">
        <v>1000</v>
      </c>
      <c r="M30" s="83">
        <v>1000</v>
      </c>
      <c r="N30" s="83"/>
      <c r="O30" s="83"/>
      <c r="P30" s="83"/>
      <c r="Q30" s="83"/>
      <c r="R30" s="83"/>
      <c r="S30" s="83"/>
      <c r="T30" s="83">
        <v>1000</v>
      </c>
      <c r="U30" s="83"/>
      <c r="V30" s="83"/>
      <c r="W30" s="83"/>
      <c r="X30" s="114" t="s">
        <v>151</v>
      </c>
      <c r="Y30" s="13" t="s">
        <v>93</v>
      </c>
      <c r="Z30" s="82" t="s">
        <v>152</v>
      </c>
    </row>
    <row r="31" s="30" customFormat="1" ht="26.25" customHeight="1" spans="1:26">
      <c r="A31" s="42" t="s">
        <v>153</v>
      </c>
      <c r="B31" s="43" t="s">
        <v>154</v>
      </c>
      <c r="C31" s="43"/>
      <c r="D31" s="43"/>
      <c r="E31" s="77"/>
      <c r="F31" s="70">
        <f>SUM(F32:F33)</f>
        <v>395</v>
      </c>
      <c r="G31" s="70"/>
      <c r="H31" s="70"/>
      <c r="I31" s="70">
        <f t="shared" ref="I31:W31" si="8">SUM(I32:I33)</f>
        <v>0</v>
      </c>
      <c r="J31" s="70"/>
      <c r="K31" s="70">
        <f t="shared" si="8"/>
        <v>0</v>
      </c>
      <c r="L31" s="70">
        <f t="shared" si="8"/>
        <v>395</v>
      </c>
      <c r="M31" s="70">
        <f t="shared" si="8"/>
        <v>395</v>
      </c>
      <c r="N31" s="70">
        <f t="shared" si="8"/>
        <v>0</v>
      </c>
      <c r="O31" s="70">
        <f t="shared" si="8"/>
        <v>0</v>
      </c>
      <c r="P31" s="70">
        <f t="shared" si="8"/>
        <v>0</v>
      </c>
      <c r="Q31" s="70">
        <f t="shared" si="8"/>
        <v>0</v>
      </c>
      <c r="R31" s="70">
        <f t="shared" si="8"/>
        <v>0</v>
      </c>
      <c r="S31" s="70">
        <f t="shared" si="8"/>
        <v>395</v>
      </c>
      <c r="T31" s="70">
        <f t="shared" si="8"/>
        <v>0</v>
      </c>
      <c r="U31" s="70">
        <f t="shared" si="8"/>
        <v>0</v>
      </c>
      <c r="V31" s="70">
        <f t="shared" si="8"/>
        <v>0</v>
      </c>
      <c r="W31" s="70">
        <f t="shared" si="8"/>
        <v>0</v>
      </c>
      <c r="X31" s="113"/>
      <c r="Y31" s="113"/>
      <c r="Z31" s="113"/>
    </row>
    <row r="32" s="30" customFormat="1" ht="56.25" customHeight="1" spans="1:26">
      <c r="A32" s="72">
        <v>17</v>
      </c>
      <c r="B32" s="71" t="s">
        <v>155</v>
      </c>
      <c r="C32" s="59" t="s">
        <v>35</v>
      </c>
      <c r="D32" s="71" t="s">
        <v>156</v>
      </c>
      <c r="E32" s="66">
        <v>2022</v>
      </c>
      <c r="F32" s="70">
        <v>200</v>
      </c>
      <c r="G32" s="15"/>
      <c r="H32" s="24" t="s">
        <v>102</v>
      </c>
      <c r="I32" s="13"/>
      <c r="J32" s="105" t="s">
        <v>84</v>
      </c>
      <c r="K32" s="13"/>
      <c r="L32" s="61">
        <v>200</v>
      </c>
      <c r="M32" s="61">
        <v>200</v>
      </c>
      <c r="N32" s="61"/>
      <c r="O32" s="61"/>
      <c r="P32" s="61"/>
      <c r="Q32" s="61"/>
      <c r="R32" s="61"/>
      <c r="S32" s="61">
        <v>200</v>
      </c>
      <c r="T32" s="61"/>
      <c r="U32" s="61"/>
      <c r="V32" s="61"/>
      <c r="W32" s="61"/>
      <c r="X32" s="13" t="s">
        <v>92</v>
      </c>
      <c r="Y32" s="13" t="s">
        <v>93</v>
      </c>
      <c r="Z32" s="10" t="s">
        <v>120</v>
      </c>
    </row>
    <row r="33" s="28" customFormat="1" ht="75" customHeight="1" spans="1:26">
      <c r="A33" s="46">
        <v>18</v>
      </c>
      <c r="B33" s="71" t="s">
        <v>157</v>
      </c>
      <c r="C33" s="59" t="s">
        <v>35</v>
      </c>
      <c r="D33" s="71" t="s">
        <v>158</v>
      </c>
      <c r="E33" s="66">
        <v>2022</v>
      </c>
      <c r="F33" s="70">
        <v>195</v>
      </c>
      <c r="G33" s="15"/>
      <c r="H33" s="24" t="s">
        <v>102</v>
      </c>
      <c r="I33" s="13"/>
      <c r="J33" s="105" t="s">
        <v>84</v>
      </c>
      <c r="K33" s="13"/>
      <c r="L33" s="61">
        <v>195</v>
      </c>
      <c r="M33" s="61">
        <v>195</v>
      </c>
      <c r="N33" s="61"/>
      <c r="O33" s="61"/>
      <c r="P33" s="61"/>
      <c r="Q33" s="61"/>
      <c r="R33" s="61"/>
      <c r="S33" s="61">
        <v>195</v>
      </c>
      <c r="T33" s="61"/>
      <c r="U33" s="61"/>
      <c r="V33" s="61"/>
      <c r="W33" s="61"/>
      <c r="X33" s="13" t="s">
        <v>92</v>
      </c>
      <c r="Y33" s="13" t="s">
        <v>93</v>
      </c>
      <c r="Z33" s="10" t="s">
        <v>120</v>
      </c>
    </row>
    <row r="34" s="27" customFormat="1" ht="36.75" customHeight="1" spans="1:26">
      <c r="A34" s="42" t="s">
        <v>159</v>
      </c>
      <c r="B34" s="43" t="s">
        <v>160</v>
      </c>
      <c r="C34" s="43"/>
      <c r="D34" s="43"/>
      <c r="E34" s="13"/>
      <c r="F34" s="61">
        <f>F35+F41+F43+F45+F48</f>
        <v>102047.15</v>
      </c>
      <c r="G34" s="61"/>
      <c r="H34" s="61"/>
      <c r="I34" s="61">
        <f t="shared" ref="I34:W34" si="9">I35+I41+I43+I45+I48</f>
        <v>19459</v>
      </c>
      <c r="J34" s="61"/>
      <c r="K34" s="61">
        <f t="shared" si="9"/>
        <v>3265</v>
      </c>
      <c r="L34" s="61">
        <f t="shared" si="9"/>
        <v>51896.15</v>
      </c>
      <c r="M34" s="61">
        <f t="shared" si="9"/>
        <v>55161.15</v>
      </c>
      <c r="N34" s="61">
        <f t="shared" si="9"/>
        <v>0</v>
      </c>
      <c r="O34" s="61">
        <f t="shared" si="9"/>
        <v>20614.1</v>
      </c>
      <c r="P34" s="61">
        <f t="shared" si="9"/>
        <v>10000</v>
      </c>
      <c r="Q34" s="61">
        <f t="shared" si="9"/>
        <v>6816</v>
      </c>
      <c r="R34" s="61">
        <f t="shared" si="9"/>
        <v>0</v>
      </c>
      <c r="S34" s="61">
        <f t="shared" si="9"/>
        <v>7523.1</v>
      </c>
      <c r="T34" s="61">
        <f t="shared" si="9"/>
        <v>0</v>
      </c>
      <c r="U34" s="61">
        <f t="shared" si="9"/>
        <v>9085</v>
      </c>
      <c r="V34" s="61">
        <f t="shared" si="9"/>
        <v>1123</v>
      </c>
      <c r="W34" s="61">
        <f t="shared" si="9"/>
        <v>0</v>
      </c>
      <c r="X34" s="13"/>
      <c r="Y34" s="61"/>
      <c r="Z34" s="61"/>
    </row>
    <row r="35" s="27" customFormat="1" ht="36.75" customHeight="1" spans="1:26">
      <c r="A35" s="42" t="s">
        <v>77</v>
      </c>
      <c r="B35" s="43" t="s">
        <v>161</v>
      </c>
      <c r="C35" s="43"/>
      <c r="D35" s="43"/>
      <c r="E35" s="13"/>
      <c r="F35" s="61">
        <v>51540</v>
      </c>
      <c r="G35" s="61"/>
      <c r="H35" s="61"/>
      <c r="I35" s="61">
        <f>SUM(I36:I40)</f>
        <v>12959</v>
      </c>
      <c r="J35" s="61"/>
      <c r="K35" s="61">
        <f>SUM(K36:K40)</f>
        <v>3265</v>
      </c>
      <c r="L35" s="61">
        <f t="shared" ref="L35:W35" si="10">SUM(L36:L40)</f>
        <v>39286</v>
      </c>
      <c r="M35" s="61">
        <f t="shared" si="10"/>
        <v>42551</v>
      </c>
      <c r="N35" s="61">
        <f t="shared" si="10"/>
        <v>0</v>
      </c>
      <c r="O35" s="61">
        <f t="shared" si="10"/>
        <v>20200</v>
      </c>
      <c r="P35" s="61">
        <f t="shared" si="10"/>
        <v>0</v>
      </c>
      <c r="Q35" s="61">
        <f t="shared" si="10"/>
        <v>6816</v>
      </c>
      <c r="R35" s="61">
        <f t="shared" si="10"/>
        <v>0</v>
      </c>
      <c r="S35" s="61">
        <f t="shared" si="10"/>
        <v>5840</v>
      </c>
      <c r="T35" s="61">
        <f t="shared" si="10"/>
        <v>0</v>
      </c>
      <c r="U35" s="61">
        <f t="shared" si="10"/>
        <v>8695</v>
      </c>
      <c r="V35" s="61">
        <f t="shared" si="10"/>
        <v>1000</v>
      </c>
      <c r="W35" s="61">
        <f t="shared" si="10"/>
        <v>0</v>
      </c>
      <c r="X35" s="13"/>
      <c r="Y35" s="61"/>
      <c r="Z35" s="61"/>
    </row>
    <row r="36" s="27" customFormat="1" ht="91.5" customHeight="1" spans="1:26">
      <c r="A36" s="72">
        <v>19</v>
      </c>
      <c r="B36" s="84" t="s">
        <v>162</v>
      </c>
      <c r="C36" s="59" t="s">
        <v>51</v>
      </c>
      <c r="D36" s="85" t="s">
        <v>163</v>
      </c>
      <c r="E36" s="13" t="s">
        <v>82</v>
      </c>
      <c r="F36" s="61">
        <v>34000</v>
      </c>
      <c r="G36" s="86" t="s">
        <v>164</v>
      </c>
      <c r="H36" s="61" t="s">
        <v>165</v>
      </c>
      <c r="I36" s="61">
        <v>3959</v>
      </c>
      <c r="J36" s="61" t="s">
        <v>84</v>
      </c>
      <c r="K36" s="61"/>
      <c r="L36" s="107">
        <v>30041</v>
      </c>
      <c r="M36" s="107">
        <v>30041</v>
      </c>
      <c r="N36" s="107"/>
      <c r="O36" s="107">
        <v>15000</v>
      </c>
      <c r="P36" s="61"/>
      <c r="Q36" s="107">
        <v>6816</v>
      </c>
      <c r="R36" s="61"/>
      <c r="S36" s="61"/>
      <c r="T36" s="61"/>
      <c r="U36" s="61">
        <v>8225</v>
      </c>
      <c r="V36" s="61"/>
      <c r="W36" s="61"/>
      <c r="X36" s="111" t="s">
        <v>166</v>
      </c>
      <c r="Y36" s="61" t="s">
        <v>110</v>
      </c>
      <c r="Z36" s="61"/>
    </row>
    <row r="37" s="27" customFormat="1" ht="75.75" customHeight="1" spans="1:26">
      <c r="A37" s="87">
        <v>20</v>
      </c>
      <c r="B37" s="10" t="s">
        <v>167</v>
      </c>
      <c r="C37" s="59" t="s">
        <v>51</v>
      </c>
      <c r="D37" s="10" t="s">
        <v>168</v>
      </c>
      <c r="E37" s="13" t="s">
        <v>82</v>
      </c>
      <c r="F37" s="61" t="s">
        <v>169</v>
      </c>
      <c r="G37" s="61" t="s">
        <v>170</v>
      </c>
      <c r="H37" s="44" t="s">
        <v>171</v>
      </c>
      <c r="I37" s="61">
        <v>9000</v>
      </c>
      <c r="J37" s="55" t="s">
        <v>84</v>
      </c>
      <c r="K37" s="107">
        <v>3265</v>
      </c>
      <c r="L37" s="107">
        <v>4535</v>
      </c>
      <c r="M37" s="107">
        <v>7800</v>
      </c>
      <c r="N37" s="107"/>
      <c r="O37" s="61">
        <v>5200</v>
      </c>
      <c r="P37" s="107"/>
      <c r="Q37" s="61"/>
      <c r="R37" s="61"/>
      <c r="S37" s="61">
        <v>1600</v>
      </c>
      <c r="T37" s="61"/>
      <c r="U37" s="107"/>
      <c r="V37" s="107">
        <v>1000</v>
      </c>
      <c r="W37" s="61"/>
      <c r="X37" s="115" t="s">
        <v>172</v>
      </c>
      <c r="Y37" s="47" t="s">
        <v>173</v>
      </c>
      <c r="Z37" s="61"/>
    </row>
    <row r="38" s="27" customFormat="1" ht="55.5" customHeight="1" spans="1:26">
      <c r="A38" s="87">
        <v>21</v>
      </c>
      <c r="B38" s="84" t="s">
        <v>174</v>
      </c>
      <c r="C38" s="88" t="s">
        <v>35</v>
      </c>
      <c r="D38" s="85" t="s">
        <v>175</v>
      </c>
      <c r="E38" s="88">
        <v>2022</v>
      </c>
      <c r="F38" s="88">
        <v>740</v>
      </c>
      <c r="G38" s="89" t="s">
        <v>176</v>
      </c>
      <c r="H38" s="85" t="s">
        <v>102</v>
      </c>
      <c r="I38" s="85"/>
      <c r="J38" s="85" t="s">
        <v>177</v>
      </c>
      <c r="K38" s="85"/>
      <c r="L38" s="88">
        <v>740</v>
      </c>
      <c r="M38" s="88">
        <v>740</v>
      </c>
      <c r="N38" s="88"/>
      <c r="O38" s="88"/>
      <c r="P38" s="88"/>
      <c r="Q38" s="88"/>
      <c r="R38" s="88"/>
      <c r="S38" s="88">
        <v>740</v>
      </c>
      <c r="T38" s="88"/>
      <c r="U38" s="88"/>
      <c r="V38" s="88"/>
      <c r="W38" s="88"/>
      <c r="X38" s="13" t="s">
        <v>118</v>
      </c>
      <c r="Y38" s="119" t="s">
        <v>178</v>
      </c>
      <c r="Z38" s="109" t="s">
        <v>120</v>
      </c>
    </row>
    <row r="39" s="27" customFormat="1" ht="105.75" customHeight="1" spans="1:26">
      <c r="A39" s="63">
        <v>22</v>
      </c>
      <c r="B39" s="90" t="s">
        <v>179</v>
      </c>
      <c r="C39" s="88" t="s">
        <v>35</v>
      </c>
      <c r="D39" s="85" t="s">
        <v>180</v>
      </c>
      <c r="E39" s="88" t="s">
        <v>149</v>
      </c>
      <c r="F39" s="88">
        <v>8700</v>
      </c>
      <c r="G39" s="89"/>
      <c r="H39" s="85" t="s">
        <v>102</v>
      </c>
      <c r="I39" s="85"/>
      <c r="J39" s="85" t="s">
        <v>181</v>
      </c>
      <c r="K39" s="88"/>
      <c r="L39" s="88">
        <v>3500</v>
      </c>
      <c r="M39" s="88">
        <v>3500</v>
      </c>
      <c r="N39" s="88"/>
      <c r="O39" s="88"/>
      <c r="P39" s="88"/>
      <c r="Q39" s="88"/>
      <c r="R39" s="88"/>
      <c r="S39" s="88">
        <v>3500</v>
      </c>
      <c r="T39" s="88"/>
      <c r="U39" s="88"/>
      <c r="V39" s="88"/>
      <c r="W39" s="88"/>
      <c r="X39" s="13" t="s">
        <v>118</v>
      </c>
      <c r="Y39" s="119" t="s">
        <v>182</v>
      </c>
      <c r="Z39" s="109" t="s">
        <v>120</v>
      </c>
    </row>
    <row r="40" s="27" customFormat="1" ht="60" customHeight="1" spans="1:26">
      <c r="A40" s="87">
        <v>23</v>
      </c>
      <c r="B40" s="10" t="s">
        <v>183</v>
      </c>
      <c r="C40" s="13" t="s">
        <v>35</v>
      </c>
      <c r="D40" s="10" t="s">
        <v>184</v>
      </c>
      <c r="E40" s="13" t="s">
        <v>185</v>
      </c>
      <c r="F40" s="61">
        <v>4700</v>
      </c>
      <c r="G40" s="61" t="s">
        <v>186</v>
      </c>
      <c r="H40" s="61">
        <v>2022</v>
      </c>
      <c r="I40" s="61">
        <v>0</v>
      </c>
      <c r="J40" s="61" t="s">
        <v>187</v>
      </c>
      <c r="K40" s="61">
        <v>0</v>
      </c>
      <c r="L40" s="61">
        <v>470</v>
      </c>
      <c r="M40" s="61">
        <v>470</v>
      </c>
      <c r="N40" s="61"/>
      <c r="O40" s="61"/>
      <c r="P40" s="61"/>
      <c r="Q40" s="61"/>
      <c r="R40" s="61"/>
      <c r="S40" s="61"/>
      <c r="T40" s="61"/>
      <c r="U40" s="61">
        <v>470</v>
      </c>
      <c r="V40" s="61"/>
      <c r="W40" s="61"/>
      <c r="X40" s="61" t="s">
        <v>132</v>
      </c>
      <c r="Y40" s="61" t="s">
        <v>132</v>
      </c>
      <c r="Z40" s="109" t="s">
        <v>120</v>
      </c>
    </row>
    <row r="41" s="27" customFormat="1" ht="27" customHeight="1" spans="1:26">
      <c r="A41" s="42" t="s">
        <v>94</v>
      </c>
      <c r="B41" s="43" t="s">
        <v>188</v>
      </c>
      <c r="C41" s="43"/>
      <c r="D41" s="43"/>
      <c r="E41" s="13"/>
      <c r="F41" s="24">
        <f>F42</f>
        <v>228.95</v>
      </c>
      <c r="G41" s="24"/>
      <c r="H41" s="24"/>
      <c r="I41" s="24">
        <f t="shared" ref="I41:W41" si="11">I42</f>
        <v>0</v>
      </c>
      <c r="J41" s="24"/>
      <c r="K41" s="24">
        <f t="shared" si="11"/>
        <v>0</v>
      </c>
      <c r="L41" s="24">
        <f t="shared" si="11"/>
        <v>228.95</v>
      </c>
      <c r="M41" s="24">
        <f t="shared" si="11"/>
        <v>228.95</v>
      </c>
      <c r="N41" s="24">
        <f t="shared" si="11"/>
        <v>0</v>
      </c>
      <c r="O41" s="24">
        <f t="shared" si="11"/>
        <v>115</v>
      </c>
      <c r="P41" s="24">
        <f t="shared" si="11"/>
        <v>0</v>
      </c>
      <c r="Q41" s="24">
        <f t="shared" si="11"/>
        <v>0</v>
      </c>
      <c r="R41" s="24">
        <f t="shared" si="11"/>
        <v>0</v>
      </c>
      <c r="S41" s="24">
        <f t="shared" si="11"/>
        <v>114</v>
      </c>
      <c r="T41" s="24">
        <f t="shared" si="11"/>
        <v>0</v>
      </c>
      <c r="U41" s="24">
        <f t="shared" si="11"/>
        <v>0</v>
      </c>
      <c r="V41" s="24">
        <f t="shared" si="11"/>
        <v>0</v>
      </c>
      <c r="W41" s="24">
        <f t="shared" si="11"/>
        <v>0</v>
      </c>
      <c r="X41" s="13"/>
      <c r="Y41" s="24"/>
      <c r="Z41" s="24"/>
    </row>
    <row r="42" s="27" customFormat="1" ht="57" customHeight="1" spans="1:26">
      <c r="A42" s="72">
        <v>24</v>
      </c>
      <c r="B42" s="76" t="s">
        <v>189</v>
      </c>
      <c r="C42" s="13" t="s">
        <v>35</v>
      </c>
      <c r="D42" s="76" t="s">
        <v>190</v>
      </c>
      <c r="E42" s="13">
        <v>2022</v>
      </c>
      <c r="F42" s="61">
        <v>228.95</v>
      </c>
      <c r="G42" s="91" t="s">
        <v>191</v>
      </c>
      <c r="H42" s="13" t="s">
        <v>102</v>
      </c>
      <c r="I42" s="10"/>
      <c r="J42" s="24" t="s">
        <v>84</v>
      </c>
      <c r="K42" s="13"/>
      <c r="L42" s="61">
        <v>228.95</v>
      </c>
      <c r="M42" s="61">
        <v>228.95</v>
      </c>
      <c r="N42" s="61"/>
      <c r="O42" s="61">
        <v>115</v>
      </c>
      <c r="P42" s="61"/>
      <c r="Q42" s="61"/>
      <c r="R42" s="61"/>
      <c r="S42" s="61">
        <v>114</v>
      </c>
      <c r="T42" s="61"/>
      <c r="U42" s="61"/>
      <c r="V42" s="61"/>
      <c r="W42" s="61"/>
      <c r="X42" s="13" t="s">
        <v>92</v>
      </c>
      <c r="Y42" s="13" t="s">
        <v>93</v>
      </c>
      <c r="Z42" s="24"/>
    </row>
    <row r="43" s="27" customFormat="1" ht="27.75" customHeight="1" spans="1:26">
      <c r="A43" s="42" t="s">
        <v>103</v>
      </c>
      <c r="B43" s="43" t="s">
        <v>192</v>
      </c>
      <c r="C43" s="43"/>
      <c r="D43" s="43"/>
      <c r="E43" s="92"/>
      <c r="F43" s="70">
        <f>F44</f>
        <v>198.2</v>
      </c>
      <c r="G43" s="70"/>
      <c r="H43" s="70"/>
      <c r="I43" s="70">
        <f>I44</f>
        <v>0</v>
      </c>
      <c r="J43" s="70"/>
      <c r="K43" s="70">
        <f t="shared" ref="K43:W43" si="12">K44</f>
        <v>0</v>
      </c>
      <c r="L43" s="70">
        <f t="shared" si="12"/>
        <v>198.2</v>
      </c>
      <c r="M43" s="70">
        <f t="shared" si="12"/>
        <v>198.2</v>
      </c>
      <c r="N43" s="70">
        <f t="shared" si="12"/>
        <v>0</v>
      </c>
      <c r="O43" s="70">
        <f t="shared" si="12"/>
        <v>99.1</v>
      </c>
      <c r="P43" s="70">
        <f t="shared" si="12"/>
        <v>0</v>
      </c>
      <c r="Q43" s="70">
        <f t="shared" si="12"/>
        <v>0</v>
      </c>
      <c r="R43" s="70">
        <f t="shared" si="12"/>
        <v>0</v>
      </c>
      <c r="S43" s="70">
        <f t="shared" si="12"/>
        <v>99.1</v>
      </c>
      <c r="T43" s="70">
        <f t="shared" si="12"/>
        <v>0</v>
      </c>
      <c r="U43" s="70">
        <f t="shared" si="12"/>
        <v>0</v>
      </c>
      <c r="V43" s="70">
        <f t="shared" si="12"/>
        <v>0</v>
      </c>
      <c r="W43" s="70">
        <f t="shared" si="12"/>
        <v>0</v>
      </c>
      <c r="X43" s="13"/>
      <c r="Y43" s="70"/>
      <c r="Z43" s="70"/>
    </row>
    <row r="44" s="27" customFormat="1" ht="52.5" customHeight="1" spans="1:26">
      <c r="A44" s="72">
        <v>25</v>
      </c>
      <c r="B44" s="10" t="s">
        <v>193</v>
      </c>
      <c r="C44" s="13" t="s">
        <v>35</v>
      </c>
      <c r="D44" s="93" t="s">
        <v>194</v>
      </c>
      <c r="E44" s="13">
        <v>2022</v>
      </c>
      <c r="F44" s="70">
        <v>198.2</v>
      </c>
      <c r="G44" s="61" t="s">
        <v>195</v>
      </c>
      <c r="H44" s="44">
        <v>2022.06</v>
      </c>
      <c r="I44" s="13"/>
      <c r="J44" s="13" t="s">
        <v>196</v>
      </c>
      <c r="K44" s="13"/>
      <c r="L44" s="70">
        <v>198.2</v>
      </c>
      <c r="M44" s="70">
        <v>198.2</v>
      </c>
      <c r="N44" s="70"/>
      <c r="O44" s="70">
        <v>99.1</v>
      </c>
      <c r="P44" s="70"/>
      <c r="Q44" s="70"/>
      <c r="R44" s="70"/>
      <c r="S44" s="70">
        <v>99.1</v>
      </c>
      <c r="T44" s="13"/>
      <c r="U44" s="13"/>
      <c r="V44" s="13"/>
      <c r="W44" s="13"/>
      <c r="X44" s="13" t="s">
        <v>197</v>
      </c>
      <c r="Y44" s="13" t="s">
        <v>93</v>
      </c>
      <c r="Z44" s="10"/>
    </row>
    <row r="45" s="27" customFormat="1" ht="26.25" customHeight="1" spans="1:26">
      <c r="A45" s="42" t="s">
        <v>114</v>
      </c>
      <c r="B45" s="43" t="s">
        <v>198</v>
      </c>
      <c r="C45" s="43"/>
      <c r="D45" s="43"/>
      <c r="E45" s="13"/>
      <c r="F45" s="13">
        <f>SUM(F46:F47)</f>
        <v>33100</v>
      </c>
      <c r="G45" s="13"/>
      <c r="H45" s="13"/>
      <c r="I45" s="13">
        <f t="shared" ref="I45:W45" si="13">SUM(I46:I47)</f>
        <v>6500</v>
      </c>
      <c r="J45" s="13"/>
      <c r="K45" s="13">
        <f t="shared" si="13"/>
        <v>0</v>
      </c>
      <c r="L45" s="13">
        <f t="shared" si="13"/>
        <v>11000</v>
      </c>
      <c r="M45" s="13">
        <f t="shared" si="13"/>
        <v>11000</v>
      </c>
      <c r="N45" s="13">
        <f t="shared" si="13"/>
        <v>0</v>
      </c>
      <c r="O45" s="13">
        <f t="shared" si="13"/>
        <v>0</v>
      </c>
      <c r="P45" s="13">
        <f t="shared" si="13"/>
        <v>10000</v>
      </c>
      <c r="Q45" s="13">
        <f t="shared" si="13"/>
        <v>0</v>
      </c>
      <c r="R45" s="13">
        <f t="shared" si="13"/>
        <v>0</v>
      </c>
      <c r="S45" s="13">
        <f t="shared" si="13"/>
        <v>1000</v>
      </c>
      <c r="T45" s="13">
        <f t="shared" si="13"/>
        <v>0</v>
      </c>
      <c r="U45" s="13">
        <f t="shared" si="13"/>
        <v>0</v>
      </c>
      <c r="V45" s="13">
        <f t="shared" si="13"/>
        <v>0</v>
      </c>
      <c r="W45" s="13">
        <f t="shared" si="13"/>
        <v>0</v>
      </c>
      <c r="X45" s="13"/>
      <c r="Y45" s="13"/>
      <c r="Z45" s="10"/>
    </row>
    <row r="46" s="27" customFormat="1" ht="57" customHeight="1" spans="1:26">
      <c r="A46" s="72">
        <v>26</v>
      </c>
      <c r="B46" s="54" t="s">
        <v>199</v>
      </c>
      <c r="C46" s="46" t="s">
        <v>51</v>
      </c>
      <c r="D46" s="54" t="s">
        <v>200</v>
      </c>
      <c r="E46" s="55" t="s">
        <v>201</v>
      </c>
      <c r="F46" s="55">
        <v>11740</v>
      </c>
      <c r="G46" s="94" t="s">
        <v>202</v>
      </c>
      <c r="H46" s="74"/>
      <c r="I46" s="74">
        <v>4500</v>
      </c>
      <c r="J46" s="74" t="s">
        <v>203</v>
      </c>
      <c r="K46" s="74"/>
      <c r="L46" s="74">
        <v>5000</v>
      </c>
      <c r="M46" s="74">
        <v>5000</v>
      </c>
      <c r="N46" s="74"/>
      <c r="O46" s="74"/>
      <c r="P46" s="74">
        <v>4000</v>
      </c>
      <c r="Q46" s="74"/>
      <c r="R46" s="74"/>
      <c r="S46" s="74">
        <v>1000</v>
      </c>
      <c r="T46" s="13"/>
      <c r="U46" s="13"/>
      <c r="V46" s="13"/>
      <c r="W46" s="13"/>
      <c r="X46" s="74" t="s">
        <v>204</v>
      </c>
      <c r="Y46" s="120" t="s">
        <v>205</v>
      </c>
      <c r="Z46" s="10"/>
    </row>
    <row r="47" s="27" customFormat="1" ht="54" customHeight="1" spans="1:26">
      <c r="A47" s="72">
        <v>27</v>
      </c>
      <c r="B47" s="54" t="s">
        <v>206</v>
      </c>
      <c r="C47" s="46" t="s">
        <v>51</v>
      </c>
      <c r="D47" s="54" t="s">
        <v>207</v>
      </c>
      <c r="E47" s="55" t="s">
        <v>208</v>
      </c>
      <c r="F47" s="55">
        <v>21360</v>
      </c>
      <c r="G47" s="94" t="s">
        <v>209</v>
      </c>
      <c r="H47" s="46"/>
      <c r="I47" s="46">
        <v>2000</v>
      </c>
      <c r="J47" s="45" t="s">
        <v>210</v>
      </c>
      <c r="K47" s="46"/>
      <c r="L47" s="46">
        <v>6000</v>
      </c>
      <c r="M47" s="46">
        <v>6000</v>
      </c>
      <c r="N47" s="47"/>
      <c r="O47" s="47"/>
      <c r="P47" s="47">
        <v>6000</v>
      </c>
      <c r="Q47" s="47"/>
      <c r="R47" s="47"/>
      <c r="S47" s="47"/>
      <c r="T47" s="13"/>
      <c r="U47" s="13"/>
      <c r="V47" s="13"/>
      <c r="W47" s="13"/>
      <c r="X47" s="46" t="s">
        <v>211</v>
      </c>
      <c r="Y47" s="120" t="s">
        <v>212</v>
      </c>
      <c r="Z47" s="10"/>
    </row>
    <row r="48" s="27" customFormat="1" ht="27" customHeight="1" spans="1:26">
      <c r="A48" s="42" t="s">
        <v>133</v>
      </c>
      <c r="B48" s="43" t="s">
        <v>154</v>
      </c>
      <c r="C48" s="43"/>
      <c r="D48" s="43"/>
      <c r="E48" s="13"/>
      <c r="F48" s="61">
        <f>SUM(F49:F54)</f>
        <v>16980</v>
      </c>
      <c r="G48" s="61"/>
      <c r="H48" s="61"/>
      <c r="I48" s="61">
        <f t="shared" ref="I48:W48" si="14">SUM(I49:I54)</f>
        <v>0</v>
      </c>
      <c r="J48" s="61"/>
      <c r="K48" s="61">
        <f t="shared" si="14"/>
        <v>0</v>
      </c>
      <c r="L48" s="61">
        <f t="shared" si="14"/>
        <v>1183</v>
      </c>
      <c r="M48" s="61">
        <f t="shared" si="14"/>
        <v>1183</v>
      </c>
      <c r="N48" s="61">
        <f t="shared" si="14"/>
        <v>0</v>
      </c>
      <c r="O48" s="61">
        <f t="shared" si="14"/>
        <v>200</v>
      </c>
      <c r="P48" s="61">
        <f t="shared" si="14"/>
        <v>0</v>
      </c>
      <c r="Q48" s="61">
        <f t="shared" si="14"/>
        <v>0</v>
      </c>
      <c r="R48" s="61">
        <f t="shared" si="14"/>
        <v>0</v>
      </c>
      <c r="S48" s="61">
        <f t="shared" si="14"/>
        <v>470</v>
      </c>
      <c r="T48" s="61">
        <f t="shared" si="14"/>
        <v>0</v>
      </c>
      <c r="U48" s="61">
        <f t="shared" si="14"/>
        <v>390</v>
      </c>
      <c r="V48" s="61">
        <f t="shared" si="14"/>
        <v>123</v>
      </c>
      <c r="W48" s="61">
        <f t="shared" si="14"/>
        <v>0</v>
      </c>
      <c r="X48" s="13"/>
      <c r="Y48" s="13"/>
      <c r="Z48" s="13"/>
    </row>
    <row r="49" s="27" customFormat="1" ht="55.5" customHeight="1" spans="1:26">
      <c r="A49" s="72">
        <v>28</v>
      </c>
      <c r="B49" s="10" t="s">
        <v>213</v>
      </c>
      <c r="C49" s="88" t="s">
        <v>35</v>
      </c>
      <c r="D49" s="10" t="s">
        <v>214</v>
      </c>
      <c r="E49" s="13">
        <v>2022</v>
      </c>
      <c r="F49" s="61">
        <v>230</v>
      </c>
      <c r="G49" s="61"/>
      <c r="H49" s="13" t="s">
        <v>102</v>
      </c>
      <c r="I49" s="61"/>
      <c r="J49" s="61" t="s">
        <v>84</v>
      </c>
      <c r="K49" s="61"/>
      <c r="L49" s="61">
        <v>230</v>
      </c>
      <c r="M49" s="61">
        <v>230</v>
      </c>
      <c r="N49" s="61"/>
      <c r="O49" s="61"/>
      <c r="P49" s="61"/>
      <c r="Q49" s="61"/>
      <c r="R49" s="61"/>
      <c r="S49" s="61">
        <v>230</v>
      </c>
      <c r="T49" s="61"/>
      <c r="U49" s="61"/>
      <c r="V49" s="61"/>
      <c r="W49" s="61"/>
      <c r="X49" s="13" t="s">
        <v>118</v>
      </c>
      <c r="Y49" s="111" t="s">
        <v>215</v>
      </c>
      <c r="Z49" s="76" t="s">
        <v>216</v>
      </c>
    </row>
    <row r="50" s="27" customFormat="1" ht="55.5" customHeight="1" spans="1:26">
      <c r="A50" s="72">
        <v>29</v>
      </c>
      <c r="B50" s="10" t="s">
        <v>217</v>
      </c>
      <c r="C50" s="88" t="s">
        <v>35</v>
      </c>
      <c r="D50" s="10" t="s">
        <v>214</v>
      </c>
      <c r="E50" s="13">
        <v>2022</v>
      </c>
      <c r="F50" s="61">
        <v>210</v>
      </c>
      <c r="G50" s="61"/>
      <c r="H50" s="13" t="s">
        <v>102</v>
      </c>
      <c r="I50" s="61"/>
      <c r="J50" s="61" t="s">
        <v>84</v>
      </c>
      <c r="K50" s="61"/>
      <c r="L50" s="61">
        <v>210</v>
      </c>
      <c r="M50" s="61">
        <v>210</v>
      </c>
      <c r="N50" s="61"/>
      <c r="O50" s="61"/>
      <c r="P50" s="61"/>
      <c r="Q50" s="61"/>
      <c r="R50" s="61"/>
      <c r="S50" s="61"/>
      <c r="T50" s="61"/>
      <c r="U50" s="61">
        <v>210</v>
      </c>
      <c r="V50" s="61"/>
      <c r="W50" s="61"/>
      <c r="X50" s="13" t="s">
        <v>118</v>
      </c>
      <c r="Y50" s="111" t="s">
        <v>218</v>
      </c>
      <c r="Z50" s="76" t="s">
        <v>216</v>
      </c>
    </row>
    <row r="51" s="27" customFormat="1" ht="55.5" customHeight="1" spans="1:26">
      <c r="A51" s="72">
        <v>30</v>
      </c>
      <c r="B51" s="76" t="s">
        <v>219</v>
      </c>
      <c r="C51" s="88" t="s">
        <v>35</v>
      </c>
      <c r="D51" s="76" t="s">
        <v>220</v>
      </c>
      <c r="E51" s="13">
        <v>2022</v>
      </c>
      <c r="F51" s="61">
        <v>240</v>
      </c>
      <c r="G51" s="61"/>
      <c r="H51" s="13" t="s">
        <v>102</v>
      </c>
      <c r="I51" s="61"/>
      <c r="J51" s="61" t="s">
        <v>84</v>
      </c>
      <c r="K51" s="61"/>
      <c r="L51" s="61">
        <v>240</v>
      </c>
      <c r="M51" s="61">
        <v>240</v>
      </c>
      <c r="N51" s="61"/>
      <c r="O51" s="61"/>
      <c r="P51" s="61"/>
      <c r="Q51" s="61"/>
      <c r="R51" s="61"/>
      <c r="S51" s="61">
        <v>240</v>
      </c>
      <c r="T51" s="61"/>
      <c r="U51" s="61"/>
      <c r="V51" s="61"/>
      <c r="W51" s="61"/>
      <c r="X51" s="13" t="s">
        <v>118</v>
      </c>
      <c r="Y51" s="111" t="s">
        <v>215</v>
      </c>
      <c r="Z51" s="76" t="s">
        <v>216</v>
      </c>
    </row>
    <row r="52" s="27" customFormat="1" ht="124.5" customHeight="1" spans="1:26">
      <c r="A52" s="72">
        <v>31</v>
      </c>
      <c r="B52" s="45" t="s">
        <v>221</v>
      </c>
      <c r="C52" s="88" t="s">
        <v>35</v>
      </c>
      <c r="D52" s="45" t="s">
        <v>222</v>
      </c>
      <c r="E52" s="46" t="s">
        <v>113</v>
      </c>
      <c r="F52" s="46">
        <v>2200</v>
      </c>
      <c r="G52" s="46" t="s">
        <v>223</v>
      </c>
      <c r="H52" s="95">
        <v>2022</v>
      </c>
      <c r="I52" s="46">
        <v>0</v>
      </c>
      <c r="J52" s="46" t="s">
        <v>187</v>
      </c>
      <c r="K52" s="46">
        <v>0</v>
      </c>
      <c r="L52" s="46">
        <v>200</v>
      </c>
      <c r="M52" s="46">
        <v>200</v>
      </c>
      <c r="N52" s="46"/>
      <c r="O52" s="46">
        <v>200</v>
      </c>
      <c r="P52" s="46"/>
      <c r="Q52" s="46"/>
      <c r="R52" s="46"/>
      <c r="S52" s="46"/>
      <c r="T52" s="46"/>
      <c r="U52" s="46"/>
      <c r="V52" s="46"/>
      <c r="W52" s="46"/>
      <c r="X52" s="46" t="s">
        <v>132</v>
      </c>
      <c r="Y52" s="46" t="s">
        <v>132</v>
      </c>
      <c r="Z52" s="10" t="s">
        <v>120</v>
      </c>
    </row>
    <row r="53" s="27" customFormat="1" ht="62.25" customHeight="1" spans="1:26">
      <c r="A53" s="72">
        <v>32</v>
      </c>
      <c r="B53" s="96" t="s">
        <v>224</v>
      </c>
      <c r="C53" s="88" t="s">
        <v>35</v>
      </c>
      <c r="D53" s="45" t="s">
        <v>225</v>
      </c>
      <c r="E53" s="46" t="s">
        <v>185</v>
      </c>
      <c r="F53" s="46">
        <v>12300</v>
      </c>
      <c r="G53" s="46" t="s">
        <v>223</v>
      </c>
      <c r="H53" s="95">
        <v>2022</v>
      </c>
      <c r="I53" s="46">
        <v>0</v>
      </c>
      <c r="J53" s="46" t="s">
        <v>187</v>
      </c>
      <c r="K53" s="46">
        <v>0</v>
      </c>
      <c r="L53" s="46">
        <v>123</v>
      </c>
      <c r="M53" s="46">
        <v>123</v>
      </c>
      <c r="N53" s="46"/>
      <c r="O53" s="46"/>
      <c r="P53" s="46"/>
      <c r="Q53" s="46"/>
      <c r="R53" s="46"/>
      <c r="S53" s="46"/>
      <c r="T53" s="46"/>
      <c r="U53" s="46"/>
      <c r="V53" s="46">
        <v>123</v>
      </c>
      <c r="W53" s="46"/>
      <c r="X53" s="46" t="s">
        <v>132</v>
      </c>
      <c r="Y53" s="46" t="s">
        <v>132</v>
      </c>
      <c r="Z53" s="10" t="s">
        <v>120</v>
      </c>
    </row>
    <row r="54" s="27" customFormat="1" ht="67.5" customHeight="1" spans="1:26">
      <c r="A54" s="72">
        <v>33</v>
      </c>
      <c r="B54" s="97" t="s">
        <v>226</v>
      </c>
      <c r="C54" s="88" t="s">
        <v>35</v>
      </c>
      <c r="D54" s="45" t="s">
        <v>227</v>
      </c>
      <c r="E54" s="46" t="s">
        <v>149</v>
      </c>
      <c r="F54" s="46">
        <v>1800</v>
      </c>
      <c r="G54" s="46" t="s">
        <v>223</v>
      </c>
      <c r="H54" s="95">
        <v>2022</v>
      </c>
      <c r="I54" s="46">
        <v>0</v>
      </c>
      <c r="J54" s="46" t="s">
        <v>187</v>
      </c>
      <c r="K54" s="46">
        <v>0</v>
      </c>
      <c r="L54" s="46">
        <v>180</v>
      </c>
      <c r="M54" s="46">
        <v>180</v>
      </c>
      <c r="N54" s="46"/>
      <c r="O54" s="46"/>
      <c r="P54" s="46"/>
      <c r="Q54" s="46"/>
      <c r="R54" s="46"/>
      <c r="S54" s="46"/>
      <c r="T54" s="46"/>
      <c r="U54" s="46">
        <v>180</v>
      </c>
      <c r="V54" s="46"/>
      <c r="W54" s="46"/>
      <c r="X54" s="46" t="s">
        <v>132</v>
      </c>
      <c r="Y54" s="46" t="s">
        <v>132</v>
      </c>
      <c r="Z54" s="10" t="s">
        <v>120</v>
      </c>
    </row>
    <row r="55" s="27" customFormat="1" ht="27" customHeight="1" spans="1:26">
      <c r="A55" s="42" t="s">
        <v>228</v>
      </c>
      <c r="B55" s="43" t="s">
        <v>229</v>
      </c>
      <c r="C55" s="43"/>
      <c r="D55" s="43"/>
      <c r="E55" s="13"/>
      <c r="F55" s="61">
        <f>F58+F56</f>
        <v>107346</v>
      </c>
      <c r="G55" s="61"/>
      <c r="H55" s="61"/>
      <c r="I55" s="61">
        <f>I58+I56</f>
        <v>88295</v>
      </c>
      <c r="J55" s="61"/>
      <c r="K55" s="61">
        <f t="shared" ref="K55:W55" si="15">K58+K56</f>
        <v>12951</v>
      </c>
      <c r="L55" s="61">
        <f t="shared" si="15"/>
        <v>6100</v>
      </c>
      <c r="M55" s="61">
        <f t="shared" si="15"/>
        <v>19051</v>
      </c>
      <c r="N55" s="61">
        <f t="shared" si="15"/>
        <v>0</v>
      </c>
      <c r="O55" s="61">
        <f t="shared" si="15"/>
        <v>17067</v>
      </c>
      <c r="P55" s="61">
        <f t="shared" si="15"/>
        <v>0</v>
      </c>
      <c r="Q55" s="61">
        <f t="shared" si="15"/>
        <v>0</v>
      </c>
      <c r="R55" s="61">
        <f t="shared" si="15"/>
        <v>0</v>
      </c>
      <c r="S55" s="61">
        <f t="shared" si="15"/>
        <v>1984</v>
      </c>
      <c r="T55" s="61">
        <f t="shared" si="15"/>
        <v>0</v>
      </c>
      <c r="U55" s="61">
        <f t="shared" si="15"/>
        <v>0</v>
      </c>
      <c r="V55" s="61">
        <f t="shared" si="15"/>
        <v>0</v>
      </c>
      <c r="W55" s="61">
        <f t="shared" si="15"/>
        <v>0</v>
      </c>
      <c r="X55" s="13"/>
      <c r="Y55" s="61"/>
      <c r="Z55" s="61"/>
    </row>
    <row r="56" s="27" customFormat="1" ht="27" customHeight="1" spans="1:26">
      <c r="A56" s="42" t="s">
        <v>77</v>
      </c>
      <c r="B56" s="43" t="s">
        <v>230</v>
      </c>
      <c r="C56" s="43"/>
      <c r="D56" s="43"/>
      <c r="E56" s="13"/>
      <c r="F56" s="61">
        <f>SUM(F57:F57)</f>
        <v>486</v>
      </c>
      <c r="G56" s="61"/>
      <c r="H56" s="61"/>
      <c r="I56" s="61"/>
      <c r="J56" s="61"/>
      <c r="K56" s="61">
        <f t="shared" ref="K56:W56" si="16">SUM(K57:K57)</f>
        <v>0</v>
      </c>
      <c r="L56" s="61">
        <f t="shared" si="16"/>
        <v>486</v>
      </c>
      <c r="M56" s="61">
        <f t="shared" si="16"/>
        <v>486</v>
      </c>
      <c r="N56" s="61">
        <f t="shared" si="16"/>
        <v>0</v>
      </c>
      <c r="O56" s="61">
        <f t="shared" si="16"/>
        <v>146</v>
      </c>
      <c r="P56" s="61">
        <f t="shared" si="16"/>
        <v>0</v>
      </c>
      <c r="Q56" s="61">
        <f t="shared" si="16"/>
        <v>0</v>
      </c>
      <c r="R56" s="61">
        <f t="shared" si="16"/>
        <v>0</v>
      </c>
      <c r="S56" s="61">
        <f t="shared" si="16"/>
        <v>340</v>
      </c>
      <c r="T56" s="61">
        <f t="shared" si="16"/>
        <v>0</v>
      </c>
      <c r="U56" s="61">
        <f t="shared" si="16"/>
        <v>0</v>
      </c>
      <c r="V56" s="61">
        <f t="shared" si="16"/>
        <v>0</v>
      </c>
      <c r="W56" s="61">
        <f t="shared" si="16"/>
        <v>0</v>
      </c>
      <c r="X56" s="13"/>
      <c r="Y56" s="61"/>
      <c r="Z56" s="61"/>
    </row>
    <row r="57" s="27" customFormat="1" ht="90" customHeight="1" spans="1:26">
      <c r="A57" s="63">
        <v>34</v>
      </c>
      <c r="B57" s="98" t="s">
        <v>231</v>
      </c>
      <c r="C57" s="88" t="s">
        <v>35</v>
      </c>
      <c r="D57" s="98" t="s">
        <v>232</v>
      </c>
      <c r="E57" s="61">
        <v>2022</v>
      </c>
      <c r="F57" s="66">
        <v>486</v>
      </c>
      <c r="G57" s="89" t="s">
        <v>233</v>
      </c>
      <c r="H57" s="99" t="s">
        <v>102</v>
      </c>
      <c r="I57" s="66"/>
      <c r="J57" s="108" t="s">
        <v>84</v>
      </c>
      <c r="K57" s="61"/>
      <c r="L57" s="61">
        <v>486</v>
      </c>
      <c r="M57" s="61">
        <v>486</v>
      </c>
      <c r="N57" s="13"/>
      <c r="O57" s="13">
        <v>146</v>
      </c>
      <c r="P57" s="13"/>
      <c r="Q57" s="13"/>
      <c r="R57" s="13"/>
      <c r="S57" s="13">
        <v>340</v>
      </c>
      <c r="T57" s="61"/>
      <c r="U57" s="61"/>
      <c r="V57" s="61"/>
      <c r="W57" s="61"/>
      <c r="X57" s="13" t="s">
        <v>118</v>
      </c>
      <c r="Y57" s="121" t="s">
        <v>234</v>
      </c>
      <c r="Z57" s="122"/>
    </row>
    <row r="58" s="27" customFormat="1" ht="27" customHeight="1" spans="1:26">
      <c r="A58" s="42" t="s">
        <v>94</v>
      </c>
      <c r="B58" s="43" t="s">
        <v>235</v>
      </c>
      <c r="C58" s="43"/>
      <c r="D58" s="43"/>
      <c r="E58" s="13"/>
      <c r="F58" s="61">
        <f>F59</f>
        <v>106860</v>
      </c>
      <c r="G58" s="61"/>
      <c r="H58" s="61"/>
      <c r="I58" s="61">
        <f>I59</f>
        <v>88295</v>
      </c>
      <c r="J58" s="61"/>
      <c r="K58" s="61">
        <f t="shared" ref="K58:T58" si="17">K59</f>
        <v>12951</v>
      </c>
      <c r="L58" s="61">
        <f t="shared" si="17"/>
        <v>5614</v>
      </c>
      <c r="M58" s="61">
        <f t="shared" si="17"/>
        <v>18565</v>
      </c>
      <c r="N58" s="61">
        <f t="shared" si="17"/>
        <v>0</v>
      </c>
      <c r="O58" s="61">
        <f t="shared" si="17"/>
        <v>16921</v>
      </c>
      <c r="P58" s="61">
        <f t="shared" si="17"/>
        <v>0</v>
      </c>
      <c r="Q58" s="61">
        <f t="shared" si="17"/>
        <v>0</v>
      </c>
      <c r="R58" s="61">
        <f t="shared" si="17"/>
        <v>0</v>
      </c>
      <c r="S58" s="61">
        <f t="shared" si="17"/>
        <v>1644</v>
      </c>
      <c r="T58" s="61">
        <f t="shared" si="17"/>
        <v>0</v>
      </c>
      <c r="U58" s="61">
        <f t="shared" ref="U58:W58" si="18">U59</f>
        <v>0</v>
      </c>
      <c r="V58" s="61">
        <f t="shared" si="18"/>
        <v>0</v>
      </c>
      <c r="W58" s="61">
        <f t="shared" si="18"/>
        <v>0</v>
      </c>
      <c r="X58" s="13"/>
      <c r="Y58" s="61"/>
      <c r="Z58" s="61"/>
    </row>
    <row r="59" s="27" customFormat="1" ht="113.25" customHeight="1" spans="1:26">
      <c r="A59" s="72">
        <v>35</v>
      </c>
      <c r="B59" s="84" t="s">
        <v>236</v>
      </c>
      <c r="C59" s="59" t="s">
        <v>51</v>
      </c>
      <c r="D59" s="85" t="s">
        <v>237</v>
      </c>
      <c r="E59" s="61" t="s">
        <v>238</v>
      </c>
      <c r="F59" s="61">
        <v>106860</v>
      </c>
      <c r="G59" s="86" t="s">
        <v>239</v>
      </c>
      <c r="H59" s="61" t="s">
        <v>240</v>
      </c>
      <c r="I59" s="61">
        <v>88295</v>
      </c>
      <c r="J59" s="109" t="s">
        <v>241</v>
      </c>
      <c r="K59" s="61">
        <v>12951</v>
      </c>
      <c r="L59" s="61">
        <v>5614</v>
      </c>
      <c r="M59" s="61">
        <v>18565</v>
      </c>
      <c r="N59" s="61"/>
      <c r="O59" s="61">
        <v>16921</v>
      </c>
      <c r="P59" s="61"/>
      <c r="Q59" s="61"/>
      <c r="R59" s="61"/>
      <c r="S59" s="61">
        <v>1644</v>
      </c>
      <c r="T59" s="61"/>
      <c r="U59" s="61"/>
      <c r="V59" s="61"/>
      <c r="W59" s="61"/>
      <c r="X59" s="13" t="s">
        <v>118</v>
      </c>
      <c r="Y59" s="61" t="s">
        <v>110</v>
      </c>
      <c r="Z59" s="61"/>
    </row>
    <row r="60" s="27" customFormat="1" ht="27" customHeight="1" spans="1:26">
      <c r="A60" s="42" t="s">
        <v>103</v>
      </c>
      <c r="B60" s="43" t="s">
        <v>242</v>
      </c>
      <c r="C60" s="43"/>
      <c r="D60" s="43"/>
      <c r="E60" s="46"/>
      <c r="F60" s="46"/>
      <c r="G60" s="46"/>
      <c r="H60" s="46"/>
      <c r="I60" s="46"/>
      <c r="J60" s="46"/>
      <c r="K60" s="46"/>
      <c r="L60" s="46"/>
      <c r="M60" s="46"/>
      <c r="N60" s="55"/>
      <c r="O60" s="55"/>
      <c r="P60" s="55"/>
      <c r="Q60" s="55"/>
      <c r="R60" s="55"/>
      <c r="S60" s="55"/>
      <c r="T60" s="61"/>
      <c r="U60" s="61"/>
      <c r="V60" s="61"/>
      <c r="W60" s="61"/>
      <c r="X60" s="47"/>
      <c r="Y60" s="47"/>
      <c r="Z60" s="61"/>
    </row>
    <row r="61" s="27" customFormat="1" ht="66" customHeight="1" spans="1:26">
      <c r="A61" s="72">
        <v>36</v>
      </c>
      <c r="B61" s="45" t="s">
        <v>243</v>
      </c>
      <c r="C61" s="46" t="s">
        <v>35</v>
      </c>
      <c r="D61" s="45" t="s">
        <v>244</v>
      </c>
      <c r="E61" s="46">
        <v>2022</v>
      </c>
      <c r="F61" s="46"/>
      <c r="G61" s="46"/>
      <c r="H61" s="46" t="s">
        <v>123</v>
      </c>
      <c r="I61" s="46"/>
      <c r="J61" s="46" t="s">
        <v>84</v>
      </c>
      <c r="K61" s="46"/>
      <c r="L61" s="46"/>
      <c r="M61" s="46"/>
      <c r="N61" s="55"/>
      <c r="O61" s="55"/>
      <c r="P61" s="55"/>
      <c r="Q61" s="55"/>
      <c r="R61" s="55"/>
      <c r="S61" s="55"/>
      <c r="T61" s="61"/>
      <c r="U61" s="61"/>
      <c r="V61" s="61"/>
      <c r="W61" s="61"/>
      <c r="X61" s="115" t="s">
        <v>124</v>
      </c>
      <c r="Y61" s="115" t="s">
        <v>245</v>
      </c>
      <c r="Z61" s="109" t="s">
        <v>246</v>
      </c>
    </row>
    <row r="62" s="27" customFormat="1" ht="26.25" customHeight="1" spans="1:26">
      <c r="A62" s="42" t="s">
        <v>247</v>
      </c>
      <c r="B62" s="43" t="s">
        <v>248</v>
      </c>
      <c r="C62" s="43"/>
      <c r="D62" s="43"/>
      <c r="E62" s="13"/>
      <c r="F62" s="100">
        <f>F63+F65+F67+F69</f>
        <v>88556</v>
      </c>
      <c r="G62" s="100"/>
      <c r="H62" s="100"/>
      <c r="I62" s="100">
        <f t="shared" ref="I62:W62" si="19">I63+I65+I67+I69</f>
        <v>1000</v>
      </c>
      <c r="J62" s="100"/>
      <c r="K62" s="100">
        <f t="shared" si="19"/>
        <v>0</v>
      </c>
      <c r="L62" s="100">
        <f t="shared" si="19"/>
        <v>38256</v>
      </c>
      <c r="M62" s="100">
        <f t="shared" si="19"/>
        <v>38256</v>
      </c>
      <c r="N62" s="100">
        <f t="shared" si="19"/>
        <v>0</v>
      </c>
      <c r="O62" s="100">
        <f t="shared" si="19"/>
        <v>5191</v>
      </c>
      <c r="P62" s="100">
        <f t="shared" si="19"/>
        <v>0</v>
      </c>
      <c r="Q62" s="100">
        <f t="shared" si="19"/>
        <v>0</v>
      </c>
      <c r="R62" s="100">
        <f t="shared" si="19"/>
        <v>0</v>
      </c>
      <c r="S62" s="100">
        <f t="shared" si="19"/>
        <v>3778</v>
      </c>
      <c r="T62" s="100">
        <f t="shared" si="19"/>
        <v>19000</v>
      </c>
      <c r="U62" s="100">
        <f t="shared" si="19"/>
        <v>9203</v>
      </c>
      <c r="V62" s="100">
        <f t="shared" si="19"/>
        <v>0</v>
      </c>
      <c r="W62" s="100">
        <f t="shared" si="19"/>
        <v>1084</v>
      </c>
      <c r="X62" s="13"/>
      <c r="Y62" s="100"/>
      <c r="Z62" s="100"/>
    </row>
    <row r="63" s="27" customFormat="1" ht="26.25" customHeight="1" spans="1:26">
      <c r="A63" s="42" t="s">
        <v>77</v>
      </c>
      <c r="B63" s="43" t="s">
        <v>249</v>
      </c>
      <c r="C63" s="43"/>
      <c r="D63" s="43"/>
      <c r="E63" s="13"/>
      <c r="F63" s="14">
        <f>SUM(F64:F64)</f>
        <v>18256</v>
      </c>
      <c r="G63" s="14"/>
      <c r="H63" s="14"/>
      <c r="I63" s="14">
        <f>SUM(I64:I64)</f>
        <v>0</v>
      </c>
      <c r="J63" s="14"/>
      <c r="K63" s="14">
        <f t="shared" ref="K63:W63" si="20">SUM(K64:K64)</f>
        <v>0</v>
      </c>
      <c r="L63" s="14">
        <f t="shared" si="20"/>
        <v>18256</v>
      </c>
      <c r="M63" s="14">
        <f t="shared" si="20"/>
        <v>18256</v>
      </c>
      <c r="N63" s="14">
        <f t="shared" si="20"/>
        <v>0</v>
      </c>
      <c r="O63" s="14">
        <f t="shared" si="20"/>
        <v>5191</v>
      </c>
      <c r="P63" s="14">
        <f t="shared" si="20"/>
        <v>0</v>
      </c>
      <c r="Q63" s="14">
        <f t="shared" si="20"/>
        <v>0</v>
      </c>
      <c r="R63" s="14">
        <f t="shared" si="20"/>
        <v>0</v>
      </c>
      <c r="S63" s="14">
        <f t="shared" si="20"/>
        <v>2778</v>
      </c>
      <c r="T63" s="14">
        <f t="shared" si="20"/>
        <v>0</v>
      </c>
      <c r="U63" s="14">
        <f t="shared" si="20"/>
        <v>9203</v>
      </c>
      <c r="V63" s="14">
        <f t="shared" si="20"/>
        <v>0</v>
      </c>
      <c r="W63" s="14">
        <f t="shared" si="20"/>
        <v>1084</v>
      </c>
      <c r="X63" s="13"/>
      <c r="Y63" s="13"/>
      <c r="Z63" s="10"/>
    </row>
    <row r="64" s="27" customFormat="1" ht="66" customHeight="1" spans="1:26">
      <c r="A64" s="9" t="s">
        <v>250</v>
      </c>
      <c r="B64" s="45" t="s">
        <v>251</v>
      </c>
      <c r="C64" s="59" t="s">
        <v>35</v>
      </c>
      <c r="D64" s="12" t="s">
        <v>252</v>
      </c>
      <c r="E64" s="13" t="s">
        <v>82</v>
      </c>
      <c r="F64" s="14">
        <v>18256</v>
      </c>
      <c r="G64" s="15"/>
      <c r="H64" s="13">
        <v>2022</v>
      </c>
      <c r="I64" s="13"/>
      <c r="J64" s="13" t="s">
        <v>84</v>
      </c>
      <c r="K64" s="13"/>
      <c r="L64" s="14">
        <v>18256</v>
      </c>
      <c r="M64" s="14">
        <v>18256</v>
      </c>
      <c r="N64" s="14"/>
      <c r="O64" s="14">
        <v>5191</v>
      </c>
      <c r="P64" s="14"/>
      <c r="Q64" s="14"/>
      <c r="R64" s="14"/>
      <c r="S64" s="14">
        <v>2778</v>
      </c>
      <c r="T64" s="13"/>
      <c r="U64" s="13">
        <v>9203</v>
      </c>
      <c r="V64" s="13"/>
      <c r="W64" s="13">
        <v>1084</v>
      </c>
      <c r="X64" s="111" t="s">
        <v>253</v>
      </c>
      <c r="Y64" s="111" t="s">
        <v>254</v>
      </c>
      <c r="Z64" s="13" t="s">
        <v>255</v>
      </c>
    </row>
    <row r="65" s="27" customFormat="1" ht="27" customHeight="1" spans="1:26">
      <c r="A65" s="42" t="s">
        <v>94</v>
      </c>
      <c r="B65" s="43" t="s">
        <v>256</v>
      </c>
      <c r="C65" s="43"/>
      <c r="D65" s="43"/>
      <c r="E65" s="13"/>
      <c r="F65" s="13">
        <f>F66</f>
        <v>3700</v>
      </c>
      <c r="G65" s="13"/>
      <c r="H65" s="13"/>
      <c r="I65" s="13">
        <f t="shared" ref="I65:W65" si="21">I66</f>
        <v>1000</v>
      </c>
      <c r="J65" s="13"/>
      <c r="K65" s="13">
        <f t="shared" si="21"/>
        <v>0</v>
      </c>
      <c r="L65" s="13">
        <f t="shared" si="21"/>
        <v>1000</v>
      </c>
      <c r="M65" s="13">
        <f t="shared" si="21"/>
        <v>1000</v>
      </c>
      <c r="N65" s="13">
        <f t="shared" si="21"/>
        <v>0</v>
      </c>
      <c r="O65" s="13">
        <f t="shared" si="21"/>
        <v>0</v>
      </c>
      <c r="P65" s="13">
        <f t="shared" si="21"/>
        <v>0</v>
      </c>
      <c r="Q65" s="13">
        <f t="shared" si="21"/>
        <v>0</v>
      </c>
      <c r="R65" s="13">
        <f t="shared" si="21"/>
        <v>0</v>
      </c>
      <c r="S65" s="13">
        <f t="shared" si="21"/>
        <v>1000</v>
      </c>
      <c r="T65" s="13">
        <f t="shared" si="21"/>
        <v>0</v>
      </c>
      <c r="U65" s="13">
        <f t="shared" si="21"/>
        <v>0</v>
      </c>
      <c r="V65" s="13">
        <f t="shared" si="21"/>
        <v>0</v>
      </c>
      <c r="W65" s="13">
        <f t="shared" si="21"/>
        <v>0</v>
      </c>
      <c r="X65" s="13"/>
      <c r="Y65" s="13"/>
      <c r="Z65" s="13"/>
    </row>
    <row r="66" s="27" customFormat="1" ht="75.75" customHeight="1" spans="1:26">
      <c r="A66" s="72">
        <v>38</v>
      </c>
      <c r="B66" s="10" t="s">
        <v>257</v>
      </c>
      <c r="C66" s="59" t="s">
        <v>51</v>
      </c>
      <c r="D66" s="10" t="s">
        <v>258</v>
      </c>
      <c r="E66" s="13" t="s">
        <v>107</v>
      </c>
      <c r="F66" s="13">
        <v>3700</v>
      </c>
      <c r="G66" s="15" t="s">
        <v>259</v>
      </c>
      <c r="H66" s="13" t="s">
        <v>260</v>
      </c>
      <c r="I66" s="13">
        <v>1000</v>
      </c>
      <c r="J66" s="108">
        <v>0.5</v>
      </c>
      <c r="K66" s="13"/>
      <c r="L66" s="13">
        <v>1000</v>
      </c>
      <c r="M66" s="13">
        <v>1000</v>
      </c>
      <c r="N66" s="13"/>
      <c r="O66" s="13"/>
      <c r="P66" s="13"/>
      <c r="Q66" s="13"/>
      <c r="R66" s="13"/>
      <c r="S66" s="13">
        <v>1000</v>
      </c>
      <c r="T66" s="13"/>
      <c r="U66" s="13"/>
      <c r="V66" s="13"/>
      <c r="W66" s="13"/>
      <c r="X66" s="111" t="s">
        <v>261</v>
      </c>
      <c r="Y66" s="13" t="s">
        <v>262</v>
      </c>
      <c r="Z66" s="13"/>
    </row>
    <row r="67" s="27" customFormat="1" ht="27" customHeight="1" spans="1:26">
      <c r="A67" s="42" t="s">
        <v>103</v>
      </c>
      <c r="B67" s="43" t="s">
        <v>263</v>
      </c>
      <c r="C67" s="43"/>
      <c r="D67" s="43"/>
      <c r="E67" s="13"/>
      <c r="F67" s="13">
        <f>F68</f>
        <v>16600</v>
      </c>
      <c r="G67" s="13"/>
      <c r="H67" s="13"/>
      <c r="I67" s="13">
        <f t="shared" ref="I67:W67" si="22">I68</f>
        <v>0</v>
      </c>
      <c r="J67" s="13"/>
      <c r="K67" s="13">
        <f t="shared" si="22"/>
        <v>0</v>
      </c>
      <c r="L67" s="13">
        <f t="shared" si="22"/>
        <v>1000</v>
      </c>
      <c r="M67" s="13">
        <f t="shared" si="22"/>
        <v>1000</v>
      </c>
      <c r="N67" s="13">
        <f t="shared" si="22"/>
        <v>0</v>
      </c>
      <c r="O67" s="13">
        <f t="shared" si="22"/>
        <v>0</v>
      </c>
      <c r="P67" s="13">
        <f t="shared" si="22"/>
        <v>0</v>
      </c>
      <c r="Q67" s="13">
        <f t="shared" si="22"/>
        <v>0</v>
      </c>
      <c r="R67" s="13">
        <f t="shared" si="22"/>
        <v>0</v>
      </c>
      <c r="S67" s="13">
        <f t="shared" si="22"/>
        <v>0</v>
      </c>
      <c r="T67" s="13">
        <f t="shared" si="22"/>
        <v>1000</v>
      </c>
      <c r="U67" s="13">
        <f t="shared" si="22"/>
        <v>0</v>
      </c>
      <c r="V67" s="13">
        <f t="shared" si="22"/>
        <v>0</v>
      </c>
      <c r="W67" s="13">
        <f t="shared" si="22"/>
        <v>0</v>
      </c>
      <c r="X67" s="13"/>
      <c r="Y67" s="13"/>
      <c r="Z67" s="13"/>
    </row>
    <row r="68" s="27" customFormat="1" ht="96.75" customHeight="1" spans="1:26">
      <c r="A68" s="72">
        <v>39</v>
      </c>
      <c r="B68" s="10" t="s">
        <v>264</v>
      </c>
      <c r="C68" s="59" t="s">
        <v>35</v>
      </c>
      <c r="D68" s="12" t="s">
        <v>265</v>
      </c>
      <c r="E68" s="13">
        <v>2022</v>
      </c>
      <c r="F68" s="13">
        <v>16600</v>
      </c>
      <c r="G68" s="15"/>
      <c r="H68" s="13">
        <v>2022</v>
      </c>
      <c r="I68" s="13"/>
      <c r="J68" s="13"/>
      <c r="K68" s="13"/>
      <c r="L68" s="13">
        <v>1000</v>
      </c>
      <c r="M68" s="13">
        <v>1000</v>
      </c>
      <c r="N68" s="13"/>
      <c r="O68" s="13"/>
      <c r="P68" s="13"/>
      <c r="Q68" s="13"/>
      <c r="R68" s="13"/>
      <c r="S68" s="13"/>
      <c r="T68" s="13">
        <v>1000</v>
      </c>
      <c r="U68" s="13"/>
      <c r="V68" s="13"/>
      <c r="W68" s="13"/>
      <c r="X68" s="13" t="s">
        <v>266</v>
      </c>
      <c r="Y68" s="13" t="s">
        <v>267</v>
      </c>
      <c r="Z68" s="13"/>
    </row>
    <row r="69" s="27" customFormat="1" ht="34.5" customHeight="1" spans="1:26">
      <c r="A69" s="42" t="s">
        <v>114</v>
      </c>
      <c r="B69" s="43" t="s">
        <v>268</v>
      </c>
      <c r="C69" s="43"/>
      <c r="D69" s="43"/>
      <c r="E69" s="13"/>
      <c r="F69" s="24">
        <f>F70</f>
        <v>50000</v>
      </c>
      <c r="G69" s="24"/>
      <c r="H69" s="24"/>
      <c r="I69" s="24">
        <f t="shared" ref="I69:W69" si="23">I70</f>
        <v>0</v>
      </c>
      <c r="J69" s="24"/>
      <c r="K69" s="24">
        <f t="shared" si="23"/>
        <v>0</v>
      </c>
      <c r="L69" s="24">
        <f t="shared" si="23"/>
        <v>18000</v>
      </c>
      <c r="M69" s="24">
        <f t="shared" si="23"/>
        <v>18000</v>
      </c>
      <c r="N69" s="24">
        <f t="shared" si="23"/>
        <v>0</v>
      </c>
      <c r="O69" s="24">
        <f t="shared" si="23"/>
        <v>0</v>
      </c>
      <c r="P69" s="24">
        <f t="shared" si="23"/>
        <v>0</v>
      </c>
      <c r="Q69" s="24">
        <f t="shared" si="23"/>
        <v>0</v>
      </c>
      <c r="R69" s="24">
        <f t="shared" si="23"/>
        <v>0</v>
      </c>
      <c r="S69" s="24">
        <f t="shared" si="23"/>
        <v>0</v>
      </c>
      <c r="T69" s="24">
        <f t="shared" si="23"/>
        <v>18000</v>
      </c>
      <c r="U69" s="24">
        <f t="shared" si="23"/>
        <v>0</v>
      </c>
      <c r="V69" s="24">
        <f t="shared" si="23"/>
        <v>0</v>
      </c>
      <c r="W69" s="24">
        <f t="shared" si="23"/>
        <v>0</v>
      </c>
      <c r="X69" s="13"/>
      <c r="Y69" s="13"/>
      <c r="Z69" s="13"/>
    </row>
    <row r="70" s="27" customFormat="1" ht="72.75" customHeight="1" spans="1:26">
      <c r="A70" s="72">
        <v>40</v>
      </c>
      <c r="B70" s="98" t="s">
        <v>269</v>
      </c>
      <c r="C70" s="59" t="s">
        <v>35</v>
      </c>
      <c r="D70" s="12" t="s">
        <v>270</v>
      </c>
      <c r="E70" s="13" t="s">
        <v>185</v>
      </c>
      <c r="F70" s="13">
        <v>50000</v>
      </c>
      <c r="G70" s="15"/>
      <c r="H70" s="13">
        <v>2022</v>
      </c>
      <c r="I70" s="13"/>
      <c r="J70" s="12" t="s">
        <v>271</v>
      </c>
      <c r="K70" s="13"/>
      <c r="L70" s="13">
        <v>18000</v>
      </c>
      <c r="M70" s="13">
        <v>18000</v>
      </c>
      <c r="N70" s="13"/>
      <c r="O70" s="13"/>
      <c r="P70" s="13"/>
      <c r="Q70" s="13"/>
      <c r="R70" s="13"/>
      <c r="S70" s="13"/>
      <c r="T70" s="13">
        <v>18000</v>
      </c>
      <c r="U70" s="13"/>
      <c r="V70" s="13"/>
      <c r="W70" s="13"/>
      <c r="X70" s="13" t="s">
        <v>266</v>
      </c>
      <c r="Y70" s="13" t="s">
        <v>272</v>
      </c>
      <c r="Z70" s="13"/>
    </row>
  </sheetData>
  <mergeCells count="50">
    <mergeCell ref="A1:Z1"/>
    <mergeCell ref="O4:Q4"/>
    <mergeCell ref="S4:U4"/>
    <mergeCell ref="A6:E6"/>
    <mergeCell ref="B7:D7"/>
    <mergeCell ref="B11:D11"/>
    <mergeCell ref="B12:D12"/>
    <mergeCell ref="B15:D15"/>
    <mergeCell ref="B18:D18"/>
    <mergeCell ref="B21:D21"/>
    <mergeCell ref="B26:D26"/>
    <mergeCell ref="B29:D29"/>
    <mergeCell ref="B31:D31"/>
    <mergeCell ref="B34:D34"/>
    <mergeCell ref="B35:D35"/>
    <mergeCell ref="B41:D41"/>
    <mergeCell ref="B43:D43"/>
    <mergeCell ref="B45:D45"/>
    <mergeCell ref="B48:D48"/>
    <mergeCell ref="B55:D55"/>
    <mergeCell ref="B56:D56"/>
    <mergeCell ref="B58:D58"/>
    <mergeCell ref="B60:D60"/>
    <mergeCell ref="B62:D62"/>
    <mergeCell ref="B63:D63"/>
    <mergeCell ref="B65:D65"/>
    <mergeCell ref="B67:D67"/>
    <mergeCell ref="B69:D69"/>
    <mergeCell ref="A2:A5"/>
    <mergeCell ref="B2:B5"/>
    <mergeCell ref="C2:C5"/>
    <mergeCell ref="D2:D5"/>
    <mergeCell ref="E2:E5"/>
    <mergeCell ref="F2:F5"/>
    <mergeCell ref="G2:G5"/>
    <mergeCell ref="H2:H5"/>
    <mergeCell ref="I2:I5"/>
    <mergeCell ref="J2:J5"/>
    <mergeCell ref="K4:K5"/>
    <mergeCell ref="L4:L5"/>
    <mergeCell ref="M4:M5"/>
    <mergeCell ref="N4:N5"/>
    <mergeCell ref="R4:R5"/>
    <mergeCell ref="V4:V5"/>
    <mergeCell ref="W4:W5"/>
    <mergeCell ref="X2:X5"/>
    <mergeCell ref="Y2:Y5"/>
    <mergeCell ref="Z2:Z5"/>
    <mergeCell ref="K2:M3"/>
    <mergeCell ref="N2:W3"/>
  </mergeCells>
  <pageMargins left="0.708661417322835" right="0.708661417322835" top="0.748031496062992" bottom="0.748031496062992" header="0.31496062992126" footer="0.31496062992126"/>
  <pageSetup paperSize="8" scale="69" fitToHeight="0" orientation="landscape"/>
  <headerFooter>
    <oddFooter>&amp;C&amp;P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7"/>
  <sheetViews>
    <sheetView zoomScale="70" zoomScaleNormal="70" topLeftCell="A10" workbookViewId="0">
      <selection activeCell="AE9" sqref="AE9"/>
    </sheetView>
  </sheetViews>
  <sheetFormatPr defaultColWidth="9" defaultRowHeight="13.5"/>
  <cols>
    <col min="1" max="1" width="4.625" customWidth="1"/>
    <col min="2" max="2" width="19.125" customWidth="1"/>
    <col min="3" max="3" width="6.625" customWidth="1"/>
    <col min="4" max="4" width="50" customWidth="1"/>
    <col min="7" max="10" width="9" hidden="1" customWidth="1"/>
  </cols>
  <sheetData>
    <row r="1" ht="21.75" customHeight="1" spans="1:26">
      <c r="A1" s="1" t="s">
        <v>273</v>
      </c>
      <c r="B1" s="1"/>
      <c r="C1" s="1"/>
      <c r="D1" s="1"/>
      <c r="E1" s="1"/>
      <c r="F1" s="1"/>
      <c r="G1" s="1"/>
      <c r="H1" s="1"/>
      <c r="I1" s="1"/>
      <c r="J1" s="1"/>
      <c r="K1" s="1"/>
      <c r="L1" s="1"/>
      <c r="M1" s="1"/>
      <c r="N1" s="1"/>
      <c r="O1" s="1"/>
      <c r="P1" s="1"/>
      <c r="Q1" s="1"/>
      <c r="R1" s="1"/>
      <c r="S1" s="1"/>
      <c r="T1" s="1"/>
      <c r="U1" s="1"/>
      <c r="V1" s="1"/>
      <c r="W1" s="1"/>
      <c r="X1" s="1"/>
      <c r="Y1" s="1"/>
      <c r="Z1" s="1"/>
    </row>
    <row r="2" ht="14.25" customHeight="1" spans="1:26">
      <c r="A2" s="2" t="s">
        <v>274</v>
      </c>
      <c r="B2" s="3" t="s">
        <v>275</v>
      </c>
      <c r="C2" s="3" t="s">
        <v>276</v>
      </c>
      <c r="D2" s="3" t="s">
        <v>277</v>
      </c>
      <c r="E2" s="3" t="s">
        <v>278</v>
      </c>
      <c r="F2" s="3" t="s">
        <v>279</v>
      </c>
      <c r="G2" s="4" t="s">
        <v>280</v>
      </c>
      <c r="H2" s="3" t="s">
        <v>281</v>
      </c>
      <c r="I2" s="3" t="s">
        <v>282</v>
      </c>
      <c r="J2" s="3" t="s">
        <v>283</v>
      </c>
      <c r="K2" s="3" t="s">
        <v>284</v>
      </c>
      <c r="L2" s="3"/>
      <c r="M2" s="3"/>
      <c r="N2" s="3" t="s">
        <v>285</v>
      </c>
      <c r="O2" s="3"/>
      <c r="P2" s="3"/>
      <c r="Q2" s="3"/>
      <c r="R2" s="3"/>
      <c r="S2" s="3"/>
      <c r="T2" s="3"/>
      <c r="U2" s="3"/>
      <c r="V2" s="3"/>
      <c r="W2" s="3"/>
      <c r="X2" s="3" t="s">
        <v>286</v>
      </c>
      <c r="Y2" s="3" t="s">
        <v>287</v>
      </c>
      <c r="Z2" s="3" t="s">
        <v>288</v>
      </c>
    </row>
    <row r="3" customHeight="1" spans="1:26">
      <c r="A3" s="2"/>
      <c r="B3" s="3"/>
      <c r="C3" s="3"/>
      <c r="D3" s="3"/>
      <c r="E3" s="3"/>
      <c r="F3" s="3"/>
      <c r="G3" s="4"/>
      <c r="H3" s="3"/>
      <c r="I3" s="3"/>
      <c r="J3" s="3"/>
      <c r="K3" s="3"/>
      <c r="L3" s="3"/>
      <c r="M3" s="3"/>
      <c r="N3" s="3"/>
      <c r="O3" s="3"/>
      <c r="P3" s="3"/>
      <c r="Q3" s="3"/>
      <c r="R3" s="3"/>
      <c r="S3" s="3"/>
      <c r="T3" s="3"/>
      <c r="U3" s="3"/>
      <c r="V3" s="3"/>
      <c r="W3" s="3"/>
      <c r="X3" s="3"/>
      <c r="Y3" s="3"/>
      <c r="Z3" s="3"/>
    </row>
    <row r="4" ht="14.25" spans="1:26">
      <c r="A4" s="2"/>
      <c r="B4" s="3"/>
      <c r="C4" s="3"/>
      <c r="D4" s="3"/>
      <c r="E4" s="3"/>
      <c r="F4" s="3"/>
      <c r="G4" s="4"/>
      <c r="H4" s="3"/>
      <c r="I4" s="3"/>
      <c r="J4" s="3"/>
      <c r="K4" s="3" t="s">
        <v>289</v>
      </c>
      <c r="L4" s="3" t="s">
        <v>290</v>
      </c>
      <c r="M4" s="3" t="s">
        <v>291</v>
      </c>
      <c r="N4" s="20" t="s">
        <v>292</v>
      </c>
      <c r="O4" s="20" t="s">
        <v>293</v>
      </c>
      <c r="P4" s="20"/>
      <c r="Q4" s="20"/>
      <c r="R4" s="20" t="s">
        <v>294</v>
      </c>
      <c r="S4" s="20" t="s">
        <v>295</v>
      </c>
      <c r="T4" s="20"/>
      <c r="U4" s="20"/>
      <c r="V4" s="20" t="s">
        <v>296</v>
      </c>
      <c r="W4" s="20" t="s">
        <v>297</v>
      </c>
      <c r="X4" s="3"/>
      <c r="Y4" s="3"/>
      <c r="Z4" s="3"/>
    </row>
    <row r="5" ht="28.5" spans="1:26">
      <c r="A5" s="2"/>
      <c r="B5" s="3"/>
      <c r="C5" s="3"/>
      <c r="D5" s="3"/>
      <c r="E5" s="3"/>
      <c r="F5" s="3"/>
      <c r="G5" s="4"/>
      <c r="H5" s="3"/>
      <c r="I5" s="3"/>
      <c r="J5" s="3"/>
      <c r="K5" s="3"/>
      <c r="L5" s="3"/>
      <c r="M5" s="3"/>
      <c r="N5" s="20"/>
      <c r="O5" s="20" t="s">
        <v>298</v>
      </c>
      <c r="P5" s="20" t="s">
        <v>299</v>
      </c>
      <c r="Q5" s="20" t="s">
        <v>300</v>
      </c>
      <c r="R5" s="20"/>
      <c r="S5" s="20" t="s">
        <v>301</v>
      </c>
      <c r="T5" s="20" t="s">
        <v>302</v>
      </c>
      <c r="U5" s="20" t="s">
        <v>300</v>
      </c>
      <c r="V5" s="20"/>
      <c r="W5" s="20"/>
      <c r="X5" s="3"/>
      <c r="Y5" s="3"/>
      <c r="Z5" s="3"/>
    </row>
    <row r="6" ht="22.5" spans="1:26">
      <c r="A6" s="5" t="s">
        <v>291</v>
      </c>
      <c r="B6" s="6"/>
      <c r="C6" s="6"/>
      <c r="D6" s="6"/>
      <c r="E6" s="7"/>
      <c r="F6" s="8">
        <f>SUM(F7:F17)</f>
        <v>18256</v>
      </c>
      <c r="G6" s="8"/>
      <c r="H6" s="8"/>
      <c r="I6" s="8"/>
      <c r="J6" s="8"/>
      <c r="K6" s="8"/>
      <c r="L6" s="8">
        <f t="shared" ref="L6:W6" si="0">SUM(L7:L17)</f>
        <v>18256</v>
      </c>
      <c r="M6" s="8">
        <f t="shared" si="0"/>
        <v>18256</v>
      </c>
      <c r="N6" s="8"/>
      <c r="O6" s="8">
        <f t="shared" si="0"/>
        <v>5191</v>
      </c>
      <c r="P6" s="8"/>
      <c r="Q6" s="8"/>
      <c r="R6" s="8"/>
      <c r="S6" s="8">
        <f t="shared" si="0"/>
        <v>2778</v>
      </c>
      <c r="T6" s="8"/>
      <c r="U6" s="8">
        <f t="shared" si="0"/>
        <v>9203</v>
      </c>
      <c r="V6" s="8"/>
      <c r="W6" s="8">
        <f t="shared" si="0"/>
        <v>1084</v>
      </c>
      <c r="X6" s="21"/>
      <c r="Y6" s="21"/>
      <c r="Z6" s="21"/>
    </row>
    <row r="7" ht="72" customHeight="1" spans="1:26">
      <c r="A7" s="9" t="s">
        <v>33</v>
      </c>
      <c r="B7" s="10" t="s">
        <v>303</v>
      </c>
      <c r="C7" s="11" t="s">
        <v>35</v>
      </c>
      <c r="D7" s="12" t="s">
        <v>304</v>
      </c>
      <c r="E7" s="13">
        <v>2021</v>
      </c>
      <c r="F7" s="14">
        <v>945</v>
      </c>
      <c r="G7" s="15" t="s">
        <v>305</v>
      </c>
      <c r="H7" s="13">
        <v>2021</v>
      </c>
      <c r="I7" s="13"/>
      <c r="J7" s="13"/>
      <c r="K7" s="13"/>
      <c r="L7" s="14">
        <v>945</v>
      </c>
      <c r="M7" s="14">
        <v>945</v>
      </c>
      <c r="N7" s="14"/>
      <c r="O7" s="14">
        <v>204</v>
      </c>
      <c r="P7" s="14"/>
      <c r="Q7" s="14"/>
      <c r="R7" s="14"/>
      <c r="S7" s="14">
        <v>741</v>
      </c>
      <c r="T7" s="13"/>
      <c r="U7" s="13"/>
      <c r="V7" s="13"/>
      <c r="W7" s="13"/>
      <c r="X7" s="22" t="s">
        <v>306</v>
      </c>
      <c r="Y7" s="22" t="s">
        <v>254</v>
      </c>
      <c r="Z7" s="13" t="s">
        <v>307</v>
      </c>
    </row>
    <row r="8" ht="73.5" customHeight="1" spans="1:26">
      <c r="A8" s="9" t="s">
        <v>49</v>
      </c>
      <c r="B8" s="10" t="s">
        <v>308</v>
      </c>
      <c r="C8" s="11" t="s">
        <v>35</v>
      </c>
      <c r="D8" s="12" t="s">
        <v>309</v>
      </c>
      <c r="E8" s="13">
        <v>2021</v>
      </c>
      <c r="F8" s="14">
        <v>2709</v>
      </c>
      <c r="G8" s="15" t="s">
        <v>310</v>
      </c>
      <c r="H8" s="13">
        <v>2021</v>
      </c>
      <c r="I8" s="13"/>
      <c r="J8" s="13"/>
      <c r="K8" s="13"/>
      <c r="L8" s="14">
        <v>2709</v>
      </c>
      <c r="M8" s="14">
        <v>2709</v>
      </c>
      <c r="N8" s="14"/>
      <c r="O8" s="14">
        <v>1084</v>
      </c>
      <c r="P8" s="14"/>
      <c r="Q8" s="14"/>
      <c r="R8" s="14"/>
      <c r="S8" s="14">
        <v>541</v>
      </c>
      <c r="T8" s="13"/>
      <c r="U8" s="13"/>
      <c r="V8" s="13"/>
      <c r="W8" s="13">
        <v>1084</v>
      </c>
      <c r="X8" s="23" t="s">
        <v>311</v>
      </c>
      <c r="Y8" s="22" t="s">
        <v>254</v>
      </c>
      <c r="Z8" s="13" t="s">
        <v>312</v>
      </c>
    </row>
    <row r="9" ht="73.5" customHeight="1" spans="1:26">
      <c r="A9" s="9" t="s">
        <v>65</v>
      </c>
      <c r="B9" s="16" t="s">
        <v>313</v>
      </c>
      <c r="C9" s="11" t="s">
        <v>35</v>
      </c>
      <c r="D9" s="12" t="s">
        <v>314</v>
      </c>
      <c r="E9" s="13">
        <v>2022</v>
      </c>
      <c r="F9" s="14">
        <v>744</v>
      </c>
      <c r="G9" s="15"/>
      <c r="H9" s="13">
        <v>2022</v>
      </c>
      <c r="I9" s="13"/>
      <c r="J9" s="13"/>
      <c r="K9" s="13"/>
      <c r="L9" s="14">
        <v>744</v>
      </c>
      <c r="M9" s="14">
        <v>744</v>
      </c>
      <c r="N9" s="14"/>
      <c r="O9" s="14">
        <v>298</v>
      </c>
      <c r="P9" s="14"/>
      <c r="Q9" s="14"/>
      <c r="R9" s="14"/>
      <c r="S9" s="14">
        <v>446</v>
      </c>
      <c r="T9" s="13"/>
      <c r="U9" s="13"/>
      <c r="V9" s="13"/>
      <c r="W9" s="13"/>
      <c r="X9" s="22" t="s">
        <v>306</v>
      </c>
      <c r="Y9" s="22" t="s">
        <v>254</v>
      </c>
      <c r="Z9" s="13"/>
    </row>
    <row r="10" ht="73.5" customHeight="1" spans="1:26">
      <c r="A10" s="9" t="s">
        <v>79</v>
      </c>
      <c r="B10" s="16" t="s">
        <v>315</v>
      </c>
      <c r="C10" s="11" t="s">
        <v>35</v>
      </c>
      <c r="D10" s="12" t="s">
        <v>316</v>
      </c>
      <c r="E10" s="13">
        <v>2022</v>
      </c>
      <c r="F10" s="14">
        <v>630</v>
      </c>
      <c r="G10" s="17" t="s">
        <v>317</v>
      </c>
      <c r="H10" s="13">
        <v>2022</v>
      </c>
      <c r="I10" s="13"/>
      <c r="J10" s="13"/>
      <c r="K10" s="13"/>
      <c r="L10" s="14">
        <v>630</v>
      </c>
      <c r="M10" s="14">
        <v>630</v>
      </c>
      <c r="N10" s="14"/>
      <c r="O10" s="14">
        <v>252</v>
      </c>
      <c r="P10" s="14"/>
      <c r="Q10" s="14"/>
      <c r="R10" s="14"/>
      <c r="S10" s="14">
        <v>378</v>
      </c>
      <c r="T10" s="13"/>
      <c r="U10" s="13"/>
      <c r="V10" s="13"/>
      <c r="W10" s="13"/>
      <c r="X10" s="23" t="s">
        <v>261</v>
      </c>
      <c r="Y10" s="22" t="s">
        <v>254</v>
      </c>
      <c r="Z10" s="10"/>
    </row>
    <row r="11" ht="73.5" customHeight="1" spans="1:26">
      <c r="A11" s="9" t="s">
        <v>87</v>
      </c>
      <c r="B11" s="16" t="s">
        <v>318</v>
      </c>
      <c r="C11" s="11" t="s">
        <v>35</v>
      </c>
      <c r="D11" s="12" t="s">
        <v>319</v>
      </c>
      <c r="E11" s="13">
        <v>2022</v>
      </c>
      <c r="F11" s="14">
        <v>86</v>
      </c>
      <c r="G11" s="18"/>
      <c r="H11" s="13">
        <v>2022</v>
      </c>
      <c r="I11" s="13"/>
      <c r="J11" s="13"/>
      <c r="K11" s="13"/>
      <c r="L11" s="14">
        <v>86</v>
      </c>
      <c r="M11" s="14">
        <v>86</v>
      </c>
      <c r="N11" s="14"/>
      <c r="O11" s="14">
        <v>34</v>
      </c>
      <c r="P11" s="14"/>
      <c r="Q11" s="14"/>
      <c r="R11" s="14"/>
      <c r="S11" s="14">
        <v>52</v>
      </c>
      <c r="T11" s="13"/>
      <c r="U11" s="13"/>
      <c r="V11" s="13"/>
      <c r="W11" s="13"/>
      <c r="X11" s="23" t="s">
        <v>261</v>
      </c>
      <c r="Y11" s="22" t="s">
        <v>254</v>
      </c>
      <c r="Z11" s="10"/>
    </row>
    <row r="12" ht="73.5" customHeight="1" spans="1:26">
      <c r="A12" s="9" t="s">
        <v>320</v>
      </c>
      <c r="B12" s="10" t="s">
        <v>321</v>
      </c>
      <c r="C12" s="11" t="s">
        <v>35</v>
      </c>
      <c r="D12" s="12" t="s">
        <v>322</v>
      </c>
      <c r="E12" s="13">
        <v>2022</v>
      </c>
      <c r="F12" s="14">
        <v>306</v>
      </c>
      <c r="G12" s="18"/>
      <c r="H12" s="13">
        <v>2022</v>
      </c>
      <c r="I12" s="13"/>
      <c r="J12" s="13"/>
      <c r="K12" s="13"/>
      <c r="L12" s="14">
        <v>306</v>
      </c>
      <c r="M12" s="14">
        <v>306</v>
      </c>
      <c r="N12" s="14"/>
      <c r="O12" s="14">
        <v>122</v>
      </c>
      <c r="P12" s="14"/>
      <c r="Q12" s="14"/>
      <c r="R12" s="14"/>
      <c r="S12" s="14">
        <v>184</v>
      </c>
      <c r="T12" s="13"/>
      <c r="U12" s="13"/>
      <c r="V12" s="13"/>
      <c r="W12" s="13"/>
      <c r="X12" s="22" t="s">
        <v>306</v>
      </c>
      <c r="Y12" s="22" t="s">
        <v>254</v>
      </c>
      <c r="Z12" s="10"/>
    </row>
    <row r="13" ht="73.5" customHeight="1" spans="1:26">
      <c r="A13" s="9" t="s">
        <v>323</v>
      </c>
      <c r="B13" s="10" t="s">
        <v>324</v>
      </c>
      <c r="C13" s="11" t="s">
        <v>35</v>
      </c>
      <c r="D13" s="12" t="s">
        <v>325</v>
      </c>
      <c r="E13" s="13">
        <v>2022</v>
      </c>
      <c r="F13" s="14">
        <v>540</v>
      </c>
      <c r="G13" s="18"/>
      <c r="H13" s="13">
        <v>2022</v>
      </c>
      <c r="I13" s="13"/>
      <c r="J13" s="13"/>
      <c r="K13" s="13"/>
      <c r="L13" s="14">
        <v>540</v>
      </c>
      <c r="M13" s="14">
        <v>540</v>
      </c>
      <c r="N13" s="14"/>
      <c r="O13" s="14">
        <v>216</v>
      </c>
      <c r="P13" s="14"/>
      <c r="Q13" s="14"/>
      <c r="R13" s="14"/>
      <c r="S13" s="14">
        <v>324</v>
      </c>
      <c r="T13" s="13"/>
      <c r="U13" s="13"/>
      <c r="V13" s="13"/>
      <c r="W13" s="13"/>
      <c r="X13" s="23" t="s">
        <v>326</v>
      </c>
      <c r="Y13" s="22" t="s">
        <v>254</v>
      </c>
      <c r="Z13" s="10"/>
    </row>
    <row r="14" ht="73.5" customHeight="1" spans="1:26">
      <c r="A14" s="9" t="s">
        <v>327</v>
      </c>
      <c r="B14" s="10" t="s">
        <v>328</v>
      </c>
      <c r="C14" s="11" t="s">
        <v>35</v>
      </c>
      <c r="D14" s="12" t="s">
        <v>329</v>
      </c>
      <c r="E14" s="13">
        <v>2022</v>
      </c>
      <c r="F14" s="14">
        <v>186</v>
      </c>
      <c r="G14" s="18"/>
      <c r="H14" s="13">
        <v>2022</v>
      </c>
      <c r="I14" s="13"/>
      <c r="J14" s="13"/>
      <c r="K14" s="13"/>
      <c r="L14" s="14">
        <v>186</v>
      </c>
      <c r="M14" s="14">
        <v>186</v>
      </c>
      <c r="N14" s="14"/>
      <c r="O14" s="14">
        <v>74</v>
      </c>
      <c r="P14" s="14"/>
      <c r="Q14" s="14"/>
      <c r="R14" s="14"/>
      <c r="S14" s="14">
        <v>112</v>
      </c>
      <c r="T14" s="13"/>
      <c r="U14" s="13"/>
      <c r="V14" s="13"/>
      <c r="W14" s="13"/>
      <c r="X14" s="23" t="s">
        <v>330</v>
      </c>
      <c r="Y14" s="22" t="s">
        <v>254</v>
      </c>
      <c r="Z14" s="10"/>
    </row>
    <row r="15" ht="73.5" customHeight="1" spans="1:26">
      <c r="A15" s="9" t="s">
        <v>331</v>
      </c>
      <c r="B15" s="16" t="s">
        <v>332</v>
      </c>
      <c r="C15" s="11" t="s">
        <v>35</v>
      </c>
      <c r="D15" s="12" t="s">
        <v>333</v>
      </c>
      <c r="E15" s="13">
        <v>2022</v>
      </c>
      <c r="F15" s="14">
        <v>5590</v>
      </c>
      <c r="G15" s="18"/>
      <c r="H15" s="13">
        <v>2022</v>
      </c>
      <c r="I15" s="13"/>
      <c r="J15" s="13"/>
      <c r="K15" s="13"/>
      <c r="L15" s="14">
        <v>5590</v>
      </c>
      <c r="M15" s="14">
        <v>5590</v>
      </c>
      <c r="N15" s="14"/>
      <c r="O15" s="14">
        <v>1342</v>
      </c>
      <c r="P15" s="14"/>
      <c r="Q15" s="14"/>
      <c r="R15" s="14"/>
      <c r="S15" s="14"/>
      <c r="T15" s="13"/>
      <c r="U15" s="13">
        <v>4248</v>
      </c>
      <c r="V15" s="13"/>
      <c r="W15" s="13"/>
      <c r="X15" s="23" t="s">
        <v>334</v>
      </c>
      <c r="Y15" s="22" t="s">
        <v>254</v>
      </c>
      <c r="Z15" s="25" t="s">
        <v>335</v>
      </c>
    </row>
    <row r="16" ht="73.5" customHeight="1" spans="1:26">
      <c r="A16" s="9" t="s">
        <v>336</v>
      </c>
      <c r="B16" s="16" t="s">
        <v>337</v>
      </c>
      <c r="C16" s="11" t="s">
        <v>35</v>
      </c>
      <c r="D16" s="12" t="s">
        <v>338</v>
      </c>
      <c r="E16" s="13">
        <v>2022</v>
      </c>
      <c r="F16" s="14">
        <v>4345</v>
      </c>
      <c r="G16" s="18"/>
      <c r="H16" s="13">
        <v>2022</v>
      </c>
      <c r="I16" s="13"/>
      <c r="J16" s="13"/>
      <c r="K16" s="13"/>
      <c r="L16" s="14">
        <v>4345</v>
      </c>
      <c r="M16" s="14">
        <v>4345</v>
      </c>
      <c r="N16" s="14"/>
      <c r="O16" s="14">
        <v>1043</v>
      </c>
      <c r="P16" s="14"/>
      <c r="Q16" s="14"/>
      <c r="R16" s="14"/>
      <c r="S16" s="14"/>
      <c r="T16" s="13"/>
      <c r="U16" s="13">
        <v>3302</v>
      </c>
      <c r="V16" s="13"/>
      <c r="W16" s="13"/>
      <c r="X16" s="23" t="s">
        <v>334</v>
      </c>
      <c r="Y16" s="22" t="s">
        <v>254</v>
      </c>
      <c r="Z16" s="13" t="s">
        <v>339</v>
      </c>
    </row>
    <row r="17" ht="73.5" customHeight="1" spans="1:26">
      <c r="A17" s="9" t="s">
        <v>340</v>
      </c>
      <c r="B17" s="16" t="s">
        <v>341</v>
      </c>
      <c r="C17" s="11" t="s">
        <v>35</v>
      </c>
      <c r="D17" s="12" t="s">
        <v>342</v>
      </c>
      <c r="E17" s="13">
        <v>2022</v>
      </c>
      <c r="F17" s="14">
        <v>2175</v>
      </c>
      <c r="G17" s="19"/>
      <c r="H17" s="13">
        <v>2022</v>
      </c>
      <c r="I17" s="13"/>
      <c r="J17" s="13"/>
      <c r="K17" s="13"/>
      <c r="L17" s="14">
        <v>2175</v>
      </c>
      <c r="M17" s="14">
        <v>2175</v>
      </c>
      <c r="N17" s="14"/>
      <c r="O17" s="14">
        <v>522</v>
      </c>
      <c r="P17" s="14"/>
      <c r="Q17" s="14"/>
      <c r="R17" s="14"/>
      <c r="S17" s="14"/>
      <c r="T17" s="13"/>
      <c r="U17" s="24">
        <v>1653</v>
      </c>
      <c r="V17" s="13"/>
      <c r="W17" s="13"/>
      <c r="X17" s="23" t="s">
        <v>334</v>
      </c>
      <c r="Y17" s="22" t="s">
        <v>254</v>
      </c>
      <c r="Z17" s="13" t="s">
        <v>339</v>
      </c>
    </row>
  </sheetData>
  <mergeCells count="27">
    <mergeCell ref="A1:Z1"/>
    <mergeCell ref="O4:Q4"/>
    <mergeCell ref="S4:U4"/>
    <mergeCell ref="A6:E6"/>
    <mergeCell ref="A2:A5"/>
    <mergeCell ref="B2:B5"/>
    <mergeCell ref="C2:C5"/>
    <mergeCell ref="D2:D5"/>
    <mergeCell ref="E2:E5"/>
    <mergeCell ref="F2:F5"/>
    <mergeCell ref="G2:G5"/>
    <mergeCell ref="G10:G17"/>
    <mergeCell ref="H2:H5"/>
    <mergeCell ref="I2:I5"/>
    <mergeCell ref="J2:J5"/>
    <mergeCell ref="K4:K5"/>
    <mergeCell ref="L4:L5"/>
    <mergeCell ref="M4:M5"/>
    <mergeCell ref="N4:N5"/>
    <mergeCell ref="R4:R5"/>
    <mergeCell ref="V4:V5"/>
    <mergeCell ref="W4:W5"/>
    <mergeCell ref="X2:X5"/>
    <mergeCell ref="Y2:Y5"/>
    <mergeCell ref="Z2:Z5"/>
    <mergeCell ref="K2:M3"/>
    <mergeCell ref="N2:W3"/>
  </mergeCells>
  <pageMargins left="0.708661417322835" right="0.708661417322835" top="0.748031496062992" bottom="0.748031496062992" header="0.31496062992126" footer="0.31496062992126"/>
  <pageSetup paperSize="8"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vt:lpstr>
      <vt:lpstr>小区改造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NTKO</cp:lastModifiedBy>
  <dcterms:created xsi:type="dcterms:W3CDTF">2021-08-25T09:57:00Z</dcterms:created>
  <cp:lastPrinted>2022-02-16T06:56:00Z</cp:lastPrinted>
  <dcterms:modified xsi:type="dcterms:W3CDTF">2025-03-21T05:34:47Z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BEA5B6736E2A42C5AE14B864EB6CE0FE</vt:lpwstr>
  </property>
  <property fmtid="{D5CDD505-2E9C-101B-9397-08002B2CF9AE}" pid="3" name="KSOProductBuildVer">
    <vt:lpwstr>2052-12.1.0.20305</vt:lpwstr>
  </property>
</Properties>
</file>